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ogelfs.dem.si\Podatki\Users\mojcap\My Documents\JN\JN 2021\Zamenjava stabilne gasilne naprave HE Mariborski otok\"/>
    </mc:Choice>
  </mc:AlternateContent>
  <bookViews>
    <workbookView xWindow="-120" yWindow="-120" windowWidth="25440" windowHeight="15390" tabRatio="628" activeTab="1"/>
  </bookViews>
  <sheets>
    <sheet name="Stabilna gasilna naprava HE MO" sheetId="4" r:id="rId1"/>
    <sheet name="POPIS" sheetId="5" r:id="rId2"/>
  </sheets>
  <definedNames>
    <definedName name="NASLOV1">POPIS!$A$23:$H$23</definedName>
    <definedName name="NASLOV1.1">POPIS!$A$25:$H$25</definedName>
    <definedName name="NASLOV1.2">POPIS!$A$44:$H$44</definedName>
    <definedName name="NASLOV1.3">POPIS!$A$64:$H$64</definedName>
    <definedName name="NASLOV2">POPIS!#REF!</definedName>
    <definedName name="NASLOV2.1">POPIS!#REF!</definedName>
    <definedName name="NASLOV2.2">POPIS!#REF!</definedName>
    <definedName name="NASLOV2.3">POPIS!#REF!</definedName>
    <definedName name="NASLOV3">POPIS!#REF!</definedName>
    <definedName name="NASLOV3.1">POPIS!#REF!</definedName>
    <definedName name="NASLOV3.2">POPIS!#REF!</definedName>
    <definedName name="NASLOV3.3">POPIS!#REF!</definedName>
    <definedName name="NASLOV4">POPIS!#REF!</definedName>
    <definedName name="NASLOV4.1">POPIS!#REF!</definedName>
    <definedName name="NASLOV4.2">POPIS!#REF!</definedName>
    <definedName name="NASLOV4.3">POPIS!#REF!</definedName>
    <definedName name="_xlnm.Print_Area" localSheetId="1">POPIS!$A$1:$H$124</definedName>
    <definedName name="_xlnm.Print_Titles" localSheetId="1">POPIS!$21:$21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4" l="1"/>
  <c r="H123" i="5"/>
  <c r="H122" i="5"/>
  <c r="H121" i="5"/>
  <c r="H120" i="5"/>
  <c r="H119" i="5"/>
  <c r="H118" i="5"/>
  <c r="H117" i="5"/>
  <c r="H116" i="5"/>
  <c r="H115" i="5"/>
  <c r="H114" i="5"/>
  <c r="H113" i="5"/>
  <c r="H112" i="5"/>
  <c r="H111" i="5"/>
  <c r="H110" i="5"/>
  <c r="H109" i="5"/>
  <c r="H108" i="5"/>
  <c r="H107" i="5"/>
  <c r="G105" i="5" s="1"/>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1" i="5"/>
  <c r="H60" i="5"/>
  <c r="H59" i="5"/>
  <c r="H58" i="5"/>
  <c r="H57" i="5"/>
  <c r="H56" i="5"/>
  <c r="H55" i="5"/>
  <c r="H54" i="5"/>
  <c r="H53" i="5"/>
  <c r="H52" i="5"/>
  <c r="H51" i="5"/>
  <c r="H50" i="5"/>
  <c r="H49" i="5"/>
  <c r="H48" i="5"/>
  <c r="H47" i="5"/>
  <c r="G44" i="5" s="1"/>
  <c r="H46" i="5"/>
  <c r="H41" i="5"/>
  <c r="H40" i="5"/>
  <c r="H39" i="5"/>
  <c r="H38" i="5"/>
  <c r="H37" i="5"/>
  <c r="H36" i="5"/>
  <c r="H35" i="5"/>
  <c r="H34" i="5"/>
  <c r="H33" i="5"/>
  <c r="H32" i="5"/>
  <c r="H31" i="5"/>
  <c r="H30" i="5"/>
  <c r="H29" i="5"/>
  <c r="H28" i="5"/>
  <c r="H27" i="5"/>
  <c r="E7" i="4" s="1"/>
  <c r="G25" i="5"/>
  <c r="H25" i="5" s="1"/>
  <c r="H15" i="5" s="1"/>
  <c r="F18" i="5"/>
  <c r="E18" i="5"/>
  <c r="D18" i="5"/>
  <c r="C18" i="5"/>
  <c r="B18" i="5"/>
  <c r="F17" i="5"/>
  <c r="E17" i="5"/>
  <c r="D17" i="5"/>
  <c r="C17" i="5"/>
  <c r="B17" i="5"/>
  <c r="F16" i="5"/>
  <c r="E16" i="5"/>
  <c r="D16" i="5"/>
  <c r="C16" i="5"/>
  <c r="B16" i="5"/>
  <c r="G15" i="5"/>
  <c r="F15" i="5"/>
  <c r="E15" i="5"/>
  <c r="D15" i="5"/>
  <c r="C15" i="5"/>
  <c r="B15" i="5"/>
  <c r="B14" i="5"/>
  <c r="G64" i="5" l="1"/>
  <c r="G17" i="5" s="1"/>
  <c r="E9" i="4"/>
  <c r="E11" i="4" s="1"/>
  <c r="E13" i="4" s="1"/>
  <c r="G16" i="5"/>
  <c r="H44" i="5"/>
  <c r="H16" i="5" s="1"/>
  <c r="H105" i="5"/>
  <c r="H18" i="5" s="1"/>
  <c r="G18" i="5"/>
  <c r="H64" i="5" l="1"/>
  <c r="H17" i="5" s="1"/>
  <c r="G14" i="5"/>
  <c r="G19" i="5" s="1"/>
</calcChain>
</file>

<file path=xl/sharedStrings.xml><?xml version="1.0" encoding="utf-8"?>
<sst xmlns="http://schemas.openxmlformats.org/spreadsheetml/2006/main" count="327" uniqueCount="224">
  <si>
    <t>Opis</t>
  </si>
  <si>
    <t xml:space="preserve">Enota mere </t>
  </si>
  <si>
    <t xml:space="preserve">Količina </t>
  </si>
  <si>
    <t>kpl</t>
  </si>
  <si>
    <t>Že vstavljene formule so ponudnikom v pomoč, vendar je ponudnik sam odgovoren za pravilnost in je dolžan preveriti ustreznost formul.</t>
  </si>
  <si>
    <t>V/na:…………………………….                        Podpis in žig:…………………………….</t>
  </si>
  <si>
    <t>1.</t>
  </si>
  <si>
    <t>2.</t>
  </si>
  <si>
    <t>3.</t>
  </si>
  <si>
    <t>Zap. št.</t>
  </si>
  <si>
    <t>Skupaj v € brez DDV</t>
  </si>
  <si>
    <t>Opomba:</t>
  </si>
  <si>
    <t>- vse postavke se nanašajo na opise v tehnični specifikacijah</t>
  </si>
  <si>
    <t>Stabilna gasilna naprava HE Mariborski otok</t>
  </si>
  <si>
    <t>Stabilna gasilna naprava</t>
  </si>
  <si>
    <t>Požarna centrala gasilne naprave</t>
  </si>
  <si>
    <t>Plin gasilni NOVEC</t>
  </si>
  <si>
    <t>Popis materiala, del in inštalacij</t>
  </si>
  <si>
    <t>Objekt:</t>
  </si>
  <si>
    <t>HE MARIBORSKI OTOK - TRANSFORMATORSKI PROSTOR 1 1519,9m3 in TRANSFORMATORSKI PROSTOR 2 1515,66m3</t>
  </si>
  <si>
    <t>Načrt:</t>
  </si>
  <si>
    <t>Vrsta dokumentacije:</t>
  </si>
  <si>
    <t>Verzija:</t>
  </si>
  <si>
    <t>Izdelano dne:</t>
  </si>
  <si>
    <t>Izdelal:</t>
  </si>
  <si>
    <t>Poz.</t>
  </si>
  <si>
    <t>Količina</t>
  </si>
  <si>
    <t>Enota</t>
  </si>
  <si>
    <t>Cena na enoto
brez DDV [€]</t>
  </si>
  <si>
    <t xml:space="preserve">Cena skupaj
brez DDV [€] </t>
  </si>
  <si>
    <t>1.1</t>
  </si>
  <si>
    <t>1.2</t>
  </si>
  <si>
    <t>1.3</t>
  </si>
  <si>
    <t>1.4</t>
  </si>
  <si>
    <t>SKUPAJ</t>
  </si>
  <si>
    <t>Oznaka/opomba</t>
  </si>
  <si>
    <t>Naziv</t>
  </si>
  <si>
    <t>Tip</t>
  </si>
  <si>
    <t>1</t>
  </si>
  <si>
    <t>Gašenje s stabilno gasilno napravo</t>
  </si>
  <si>
    <t>NA VRH^^</t>
  </si>
  <si>
    <t>Elektro inštalacije - material</t>
  </si>
  <si>
    <t>1.1.1</t>
  </si>
  <si>
    <t>Analogna adresna naprava kot na primer NJP-400A/1; v skladu z EN 54 2 in 4; z eno zanko, kapaciteta 126 adresnih elementov za javljanje požara, plina in SOS signalizacije; kpl z napajalnikom 5A, UPMO in CPMO. Modularno dodajanje do treh LIMO-Ap, štiri LIMO-Ko ali VIMO module, mrežni modul, TCP/IP ali RS232 in modema. Vezava v mrežo do 16 central / oddaljenih prikazovalnikov.</t>
  </si>
  <si>
    <t>kos</t>
  </si>
  <si>
    <t>1.1.2</t>
  </si>
  <si>
    <t>AKU baterija 12V 26Ah</t>
  </si>
  <si>
    <t>1.1.3</t>
  </si>
  <si>
    <t xml:space="preserve">Vhodno izhodni modul kot na primer VIMO 400 </t>
  </si>
  <si>
    <t>1.1.4</t>
  </si>
  <si>
    <t xml:space="preserve">Izhodni modul kot na primer IZMO 400 </t>
  </si>
  <si>
    <t>1.1.5</t>
  </si>
  <si>
    <t>Mrežni modul za povezvo v obstoječo mrežo ZARJA NET kot na primer MRMO 400</t>
  </si>
  <si>
    <t>1.1.6</t>
  </si>
  <si>
    <t>Gasilni modul v skladu z EN 12094 kot na primer Kentec Sigma XT+</t>
  </si>
  <si>
    <t>1.1.7</t>
  </si>
  <si>
    <t>AKU baterija 12V 7,2Ah</t>
  </si>
  <si>
    <t>1.1.8</t>
  </si>
  <si>
    <t>Adresni optični javljalnik kot na primer Apollo OPT Soteria z izolatorjem</t>
  </si>
  <si>
    <t>1.1.9</t>
  </si>
  <si>
    <t>Podnožje za adresne javljalnike kot na primer  Soteria Apollo</t>
  </si>
  <si>
    <t>1.1.10</t>
  </si>
  <si>
    <t>Tesnilo za podnožja javljalnikov kot na primer TP-60</t>
  </si>
  <si>
    <t>1.1.11</t>
  </si>
  <si>
    <t>Tipka v ohišju, za preklic gašenja, kot na primer tip: Kentec K13470M10</t>
  </si>
  <si>
    <t>1.1.12</t>
  </si>
  <si>
    <t xml:space="preserve">Ročni javljalnik rumene barve kot na primer KAC </t>
  </si>
  <si>
    <t>1.1.13</t>
  </si>
  <si>
    <t>Rele, 24V DC, 4x6A, s podnožjem in LED modulom kot na primer tip: Schrack, PT570024</t>
  </si>
  <si>
    <t>1.1.14</t>
  </si>
  <si>
    <t>Oznac. plošca PROSTOR-GAŠENJE NOVEC</t>
  </si>
  <si>
    <t>1.1.15</t>
  </si>
  <si>
    <t>Oznac. plošca 55x30mm 
Lokacijsko oznacevalne tablice, dimenzij 55 × 30 mm, rdece
barve z belo vgraviranimi oznakami</t>
  </si>
  <si>
    <t>Elektro inštalacije - delo in priklopni stroški</t>
  </si>
  <si>
    <t>1.2.1</t>
  </si>
  <si>
    <t>Dobava in vgradnja požarne centrale in gasilnih modulov
Montaža, adresiranje in označevanje adresnih javljalnikov, vmesnikov in ostalih elementov, vstavljanje javljalnikov na zmontirana in zvezana podnožja, priklop in preizkus
sitema, izdaja internega zapisnika o spuščanju sistema v pogon, prevozni stroški</t>
  </si>
  <si>
    <t>1.2.2</t>
  </si>
  <si>
    <t xml:space="preserve">Montaža, adresiranje in označevanje adresnega, vmesnika in ostalih elementov, izdaja internega zapisnika o spuščanju sistema v pogon, prevozni stroški </t>
  </si>
  <si>
    <t>1.2.3</t>
  </si>
  <si>
    <t>Izdelava programa za požarni sistem  analogne adresne naprave kot na primer NJP-400A/1</t>
  </si>
  <si>
    <t>1.2.4</t>
  </si>
  <si>
    <t>Izdelava programa za požarni sistem gasilnega modula kot na primer  KENTEC</t>
  </si>
  <si>
    <t>1.2.5</t>
  </si>
  <si>
    <t>Sodelovanje pri pregledu gasil. sistema 
Sodelovanje serviserjev pri izvedbi funkcionalega pregleda STABILNE GASILNE NAPRAVE</t>
  </si>
  <si>
    <t>1.2.6</t>
  </si>
  <si>
    <t>1.2.7</t>
  </si>
  <si>
    <t>Drobni pritrdilni in vezni material</t>
  </si>
  <si>
    <t>1.2.8</t>
  </si>
  <si>
    <t xml:space="preserve">Projekt PZI elektro </t>
  </si>
  <si>
    <t>1.2.9</t>
  </si>
  <si>
    <t xml:space="preserve">Projekt PID elektro </t>
  </si>
  <si>
    <t>1.2.10</t>
  </si>
  <si>
    <t>Montaža kabla PPOOY (NYY-J) 3x1,5
Dobava in polaganje kabla</t>
  </si>
  <si>
    <t>m</t>
  </si>
  <si>
    <t>1.2.11</t>
  </si>
  <si>
    <t>Montaža kabla JY(St)Y 1x2x1 mm
Dobava in polganje kabla</t>
  </si>
  <si>
    <t>1.2.12</t>
  </si>
  <si>
    <t>Montaža kabla JY(St)Y 2x2x0,8 mm
Dobava in polganje kabla</t>
  </si>
  <si>
    <t>1.2.13</t>
  </si>
  <si>
    <t>Montaža kabla UTP CAT5e
Dobava in polganje kabla</t>
  </si>
  <si>
    <t>1.2.14</t>
  </si>
  <si>
    <t>Dobava in polganje kabla</t>
  </si>
  <si>
    <t>1.2.15</t>
  </si>
  <si>
    <t>Montaža korita NIK 1 ali PN cevi
Dobava in polaganje korita</t>
  </si>
  <si>
    <t>1.2.16</t>
  </si>
  <si>
    <t>Montaža gibljive PVC cevi fi 16 mm,
Dobava in polganje cevi</t>
  </si>
  <si>
    <t>Strojne inštalacije - material</t>
  </si>
  <si>
    <t>1.3.1</t>
  </si>
  <si>
    <t>Plin NOVEC-1230</t>
  </si>
  <si>
    <t>kg</t>
  </si>
  <si>
    <t>1.3.2</t>
  </si>
  <si>
    <t xml:space="preserve">Jeklenka za NOVEC 1230 kot na primer; Kidde prostornine 368L, 25 BAR </t>
  </si>
  <si>
    <t>1.3.3</t>
  </si>
  <si>
    <t>Jeklenka s potisnim plinom dušik kot na primer; Kidde, prostornine 80L</t>
  </si>
  <si>
    <t>1.3.4</t>
  </si>
  <si>
    <t>Dvojni priključek za potisni plin dušik na jeklenki kot na primer; Kidde</t>
  </si>
  <si>
    <t>1.3.5</t>
  </si>
  <si>
    <t>Glavni aktivator  za pilotsko jeklenko kot na primer; Kidde</t>
  </si>
  <si>
    <t>1.3.6</t>
  </si>
  <si>
    <t>Pnevamtski aktivator  za pnevmatsko jeklenko kot na primer; Kidde</t>
  </si>
  <si>
    <t>1.3.7</t>
  </si>
  <si>
    <t xml:space="preserve">Gibljiva cev 1/2˝  600 mm za povezavo z dvojnim priključkom za potisni plin </t>
  </si>
  <si>
    <t>1.3.8</t>
  </si>
  <si>
    <t xml:space="preserve">Pilotna cev 1/4˝ </t>
  </si>
  <si>
    <t>1.3.9</t>
  </si>
  <si>
    <t xml:space="preserve">Pritrdilo za jeklenko </t>
  </si>
  <si>
    <t>1.3.10</t>
  </si>
  <si>
    <t>Gibljiva cev 3˝</t>
  </si>
  <si>
    <t>1.3.11</t>
  </si>
  <si>
    <t xml:space="preserve">Zidni nosilec 940mm za jeklenko </t>
  </si>
  <si>
    <t>1.3.12</t>
  </si>
  <si>
    <t>Zadnji distančnik za pnevmatsko jeklenko</t>
  </si>
  <si>
    <t>1.3.13</t>
  </si>
  <si>
    <t>Srednji distačnik za pnevmatsko jeklenko</t>
  </si>
  <si>
    <t>1.3.14</t>
  </si>
  <si>
    <t>Pritrdilo za pnevmatsko jeklenko</t>
  </si>
  <si>
    <t>1.3.15</t>
  </si>
  <si>
    <t>Sekcijski ventil 3˝ kot na primer; Kidde</t>
  </si>
  <si>
    <t>1.3.16</t>
  </si>
  <si>
    <t>Nepovratni ventil 2˝ za skupni vod, kot na primer; Kidde</t>
  </si>
  <si>
    <t>1.3.17</t>
  </si>
  <si>
    <t>Dvovijačnik 1/4˝</t>
  </si>
  <si>
    <t>1.3.18</t>
  </si>
  <si>
    <t>Varnostni skupni vod 50 bar kot na primer; Kidde</t>
  </si>
  <si>
    <t>1.3.19</t>
  </si>
  <si>
    <t>Stikalo za kontrolo izpusta plina NOVEC kot na primer; Kidde</t>
  </si>
  <si>
    <t>1.3.20</t>
  </si>
  <si>
    <t>Pilotni skupni vod za štiri sekcijske ventile kot na primer; Kidde</t>
  </si>
  <si>
    <t>1.3.21</t>
  </si>
  <si>
    <t>Šoba, medenina 2“ 180˙ kot na primer; Kidde</t>
  </si>
  <si>
    <t>1.3.22</t>
  </si>
  <si>
    <t>Tlačno stikalo za nadzor tlaka za nadzor tlaka v jeklenki, kot na primer; Kidde</t>
  </si>
  <si>
    <t>1.3.23</t>
  </si>
  <si>
    <t>Cev  brezšivna debelostenska DN50, testirana na hidrostatski tlak 40bar v barvi RAL 3000, kot na primer Victaulic</t>
  </si>
  <si>
    <t>1.3.24</t>
  </si>
  <si>
    <t>1.3.25</t>
  </si>
  <si>
    <t>Koleno 90° brezšivno debelostensko DN15, testirano na hidrostatski tlak 40bar v barvi RAL 3000, kot na primer Victaulic</t>
  </si>
  <si>
    <t>1.3.26</t>
  </si>
  <si>
    <t>Koleno 90°  brezšivno debelostensko DN50, testirano na hidrostatski tlak 40bar v barvi RAL 3000, kot na primer  Victaulic</t>
  </si>
  <si>
    <t>1.3.27</t>
  </si>
  <si>
    <t>Koleno 90° brezšivno debelostensko DN150, testirano na hidrostatski tlak 40bar v barvi RAL 3000, kot na primer Victaulic</t>
  </si>
  <si>
    <t>1.3.28</t>
  </si>
  <si>
    <t>T-kos 90° brezšivno debelostensko DN50, testirano na hidrostatski tlak 40bar v barvi RAL 3000, kot na primer  Victaulic</t>
  </si>
  <si>
    <t>1.3.29</t>
  </si>
  <si>
    <t>T-kos 90° brezšivno debelostensko DN150, testirano na hidrostatski tlak 40bar v barvi RAL 3000, kot na primer Victaulic</t>
  </si>
  <si>
    <t>1.3.30</t>
  </si>
  <si>
    <t>Reducir iz DN150 na DN15, kot na primer Victaulic</t>
  </si>
  <si>
    <t>1.3.31</t>
  </si>
  <si>
    <t>Reducir iz DN150 na DN50, kot na primer Victaulic</t>
  </si>
  <si>
    <t>1.3.32</t>
  </si>
  <si>
    <t>Reducir  iz DN150 na DN80, kot na primer Victaulic</t>
  </si>
  <si>
    <t>1.3.33</t>
  </si>
  <si>
    <t>Čep DN50, kot na primer  Victaulic</t>
  </si>
  <si>
    <t>1.3.34</t>
  </si>
  <si>
    <t>Spojke DN15 , kot na primer Victaulic</t>
  </si>
  <si>
    <t>1.3.35</t>
  </si>
  <si>
    <t>Spojke DN50, kot na primer Victaulic</t>
  </si>
  <si>
    <t>1.3.36</t>
  </si>
  <si>
    <t>Spojke DN150, kot na primer Victaulic</t>
  </si>
  <si>
    <t>1.3.37</t>
  </si>
  <si>
    <t>Cevno držalo iz negorljivih materialov DN50</t>
  </si>
  <si>
    <t>1.3.38</t>
  </si>
  <si>
    <t>Cevno držalo iz negorljivih materialov DN150</t>
  </si>
  <si>
    <t>Strojne inštalacije - delo in priklopni stroški</t>
  </si>
  <si>
    <t>1.4.1</t>
  </si>
  <si>
    <t>Izdelava strojnih instalacij na višini 10m
Izdelava strojnih instalacij, komplet z montažo,
tlačnimi preizkusi,barvanje cevovodov, drobni instalcaijski material,
označevalne tablice, potni stroški in manipulativni stroški.</t>
  </si>
  <si>
    <t>1.4.2</t>
  </si>
  <si>
    <t>Tlačni preizkus vseh končnih odprtih delov cevovoda  pri 3bar, 10 min. Po 10 min tlačni padec ne sme biti večji kot 20%</t>
  </si>
  <si>
    <t>1.4.3</t>
  </si>
  <si>
    <t>1.4.4</t>
  </si>
  <si>
    <t xml:space="preserve">Izpih cevovoda po končani namestitvi </t>
  </si>
  <si>
    <t>1.4.5</t>
  </si>
  <si>
    <t>Izdelava preboja in tesnenje EI30 za cev DN150</t>
  </si>
  <si>
    <t>1.4.6</t>
  </si>
  <si>
    <t>Predložitev certifikatov za cevi, fitinge, držala</t>
  </si>
  <si>
    <t>1.4.7</t>
  </si>
  <si>
    <t>Predložitev izjave oz. zapisnika o opravljenem tlačnem preizkusu in izpihu</t>
  </si>
  <si>
    <t>1.4.8</t>
  </si>
  <si>
    <t>1.4.9</t>
  </si>
  <si>
    <t>Izdelava preboja in tesnenje EI30 za cev DN100</t>
  </si>
  <si>
    <t>1.4.10</t>
  </si>
  <si>
    <t xml:space="preserve">Predelava okna 0,8x0,8m s kovinskim okvirjem zaradi nadtlaka </t>
  </si>
  <si>
    <t>1.4.11</t>
  </si>
  <si>
    <t xml:space="preserve">Tesnenje vrat 4x6m </t>
  </si>
  <si>
    <t>1.4.12</t>
  </si>
  <si>
    <t>Zatesnitev prehoda EI30 1 x 1m v kanalu</t>
  </si>
  <si>
    <t>1.4.13</t>
  </si>
  <si>
    <t>Predelava prezračevalnih rešetk, da se zagotovi ustrezno tesnenje 1x0,2m</t>
  </si>
  <si>
    <t>1.4.14</t>
  </si>
  <si>
    <t>Zamenjava pohodne pločevine v kanalu s pohodnimi perforiranimi rešetkami površine 14 m2</t>
  </si>
  <si>
    <t>1.4.15</t>
  </si>
  <si>
    <t xml:space="preserve">Projekt  PZI strojni </t>
  </si>
  <si>
    <t>1.4.16</t>
  </si>
  <si>
    <t xml:space="preserve">Projekt  PID strojni </t>
  </si>
  <si>
    <t>1.4.17</t>
  </si>
  <si>
    <t xml:space="preserve">Izračun pretoka plina za gasilno cono 
Hidravlični izračun postavitve cevovoda 
šob ali strojne opreme gašenja za sistem NOVEC
po proizvajalčevem programu </t>
  </si>
  <si>
    <t>4.</t>
  </si>
  <si>
    <t>%</t>
  </si>
  <si>
    <t>Cena  v € (brez DDV)</t>
  </si>
  <si>
    <t>Nepredvidena in več dela v višini 5% vseh del</t>
  </si>
  <si>
    <t>PONUDBENI PREDRAČUN</t>
  </si>
  <si>
    <t>Demontaža obstoječih javljalnikov plina CO2 in pripadajočih instalacij</t>
  </si>
  <si>
    <t xml:space="preserve">Demontaža obstoječih strojnih instalacij  in opreme
</t>
  </si>
  <si>
    <t>Cev brezšivna debelostenska DN150, testirana na hidrostatski tlak 40bar v barvi RAL 3000, kot na primer Victaulic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</si>
</sst>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7">
    <font>
      <sz val="11"/>
      <color theme="1"/>
      <name val="Calibri"/>
      <family val="2"/>
      <charset val="238"/>
      <scheme val="minor"/>
    </font>
    <font>
      <b/>
      <sz val="11"/>
      <color theme="1"/>
      <name val="Calibri"/>
      <family val="2"/>
      <charset val="238"/>
      <scheme val="minor"/>
    </font>
    <font>
      <b/>
      <i/>
      <sz val="11"/>
      <color theme="1"/>
      <name val="Calibri"/>
      <family val="2"/>
      <charset val="238"/>
      <scheme val="minor"/>
    </font>
    <font>
      <b/>
      <i/>
      <sz val="12"/>
      <color theme="1"/>
      <name val="Calibri"/>
      <family val="2"/>
      <charset val="238"/>
      <scheme val="minor"/>
    </font>
    <font>
      <sz val="12"/>
      <color theme="1"/>
      <name val="Calibri"/>
      <family val="2"/>
      <charset val="238"/>
      <scheme val="minor"/>
    </font>
    <font>
      <sz val="11"/>
      <color theme="1"/>
      <name val="Calibri"/>
      <family val="2"/>
      <scheme val="minor"/>
    </font>
    <font>
      <b/>
      <sz val="16"/>
      <name val="ISOCPEUR"/>
      <family val="2"/>
      <charset val="238"/>
    </font>
    <font>
      <sz val="9"/>
      <name val="Arial"/>
      <family val="2"/>
      <charset val="238"/>
    </font>
    <font>
      <sz val="11"/>
      <name val="ISOCPEUR"/>
      <family val="2"/>
      <charset val="238"/>
    </font>
    <font>
      <b/>
      <sz val="11"/>
      <name val="ISOCPEUR"/>
      <family val="2"/>
      <charset val="238"/>
    </font>
    <font>
      <b/>
      <sz val="8"/>
      <name val="Calibri"/>
      <family val="2"/>
      <charset val="238"/>
      <scheme val="minor"/>
    </font>
    <font>
      <b/>
      <sz val="8"/>
      <color theme="1"/>
      <name val="Calibri"/>
      <family val="2"/>
      <charset val="238"/>
      <scheme val="minor"/>
    </font>
    <font>
      <b/>
      <sz val="11"/>
      <color theme="1"/>
      <name val="Arial"/>
      <family val="2"/>
      <charset val="238"/>
    </font>
    <font>
      <b/>
      <sz val="10"/>
      <color theme="1"/>
      <name val="Arial"/>
      <family val="2"/>
      <charset val="238"/>
    </font>
    <font>
      <sz val="11"/>
      <color theme="1"/>
      <name val="Arial"/>
      <family val="2"/>
      <charset val="238"/>
    </font>
    <font>
      <u/>
      <sz val="11"/>
      <color theme="10"/>
      <name val="Calibri"/>
      <family val="2"/>
      <scheme val="minor"/>
    </font>
    <font>
      <sz val="9"/>
      <color theme="1"/>
      <name val="Arial"/>
      <family val="2"/>
      <charset val="238"/>
    </font>
  </fonts>
  <fills count="7">
    <fill>
      <patternFill patternType="none"/>
    </fill>
    <fill>
      <patternFill patternType="gray125"/>
    </fill>
    <fill>
      <patternFill patternType="solid">
        <fgColor rgb="FFF7E3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00"/>
        <bgColor indexed="64"/>
      </patternFill>
    </fill>
  </fills>
  <borders count="28">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hair">
        <color indexed="64"/>
      </top>
      <bottom/>
      <diagonal/>
    </border>
    <border>
      <left/>
      <right/>
      <top/>
      <bottom style="medium">
        <color auto="1"/>
      </bottom>
      <diagonal/>
    </border>
    <border>
      <left/>
      <right/>
      <top style="medium">
        <color auto="1"/>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top style="medium">
        <color auto="1"/>
      </top>
      <bottom/>
      <diagonal/>
    </border>
    <border>
      <left/>
      <right/>
      <top/>
      <bottom style="double">
        <color auto="1"/>
      </bottom>
      <diagonal/>
    </border>
    <border>
      <left/>
      <right/>
      <top style="double">
        <color auto="1"/>
      </top>
      <bottom style="hair">
        <color auto="1"/>
      </bottom>
      <diagonal/>
    </border>
    <border>
      <left style="hair">
        <color auto="1"/>
      </left>
      <right style="hair">
        <color auto="1"/>
      </right>
      <top style="hair">
        <color auto="1"/>
      </top>
      <bottom style="hair">
        <color auto="1"/>
      </bottom>
      <diagonal/>
    </border>
    <border>
      <left/>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right style="medium">
        <color indexed="64"/>
      </right>
      <top style="thin">
        <color indexed="64"/>
      </top>
      <bottom/>
      <diagonal/>
    </border>
  </borders>
  <cellStyleXfs count="3">
    <xf numFmtId="0" fontId="0" fillId="0" borderId="0"/>
    <xf numFmtId="0" fontId="5" fillId="0" borderId="0"/>
    <xf numFmtId="0" fontId="15" fillId="0" borderId="0" applyNumberFormat="0" applyFill="0" applyBorder="0" applyAlignment="0" applyProtection="0"/>
  </cellStyleXfs>
  <cellXfs count="91">
    <xf numFmtId="0" fontId="0" fillId="0" borderId="0" xfId="0"/>
    <xf numFmtId="0" fontId="0" fillId="0" borderId="0" xfId="0"/>
    <xf numFmtId="0" fontId="0" fillId="0" borderId="0" xfId="0" applyFont="1"/>
    <xf numFmtId="0" fontId="0" fillId="0" borderId="0" xfId="0" applyFont="1" applyBorder="1"/>
    <xf numFmtId="0" fontId="3" fillId="0" borderId="0" xfId="0" applyFont="1" applyBorder="1" applyAlignment="1">
      <alignment horizontal="right"/>
    </xf>
    <xf numFmtId="0" fontId="3" fillId="0" borderId="0" xfId="0" applyFont="1" applyBorder="1"/>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0" fillId="0" borderId="4" xfId="0" applyFont="1" applyBorder="1" applyAlignment="1">
      <alignment horizontal="center"/>
    </xf>
    <xf numFmtId="164" fontId="0" fillId="0" borderId="5" xfId="0" applyNumberFormat="1" applyFont="1" applyBorder="1" applyAlignment="1">
      <alignment horizontal="center"/>
    </xf>
    <xf numFmtId="0" fontId="0" fillId="0" borderId="8" xfId="0" quotePrefix="1" applyFont="1" applyBorder="1" applyAlignment="1">
      <alignment horizontal="center"/>
    </xf>
    <xf numFmtId="0" fontId="0" fillId="0" borderId="8" xfId="0" applyFont="1" applyBorder="1" applyAlignment="1">
      <alignment horizontal="justify"/>
    </xf>
    <xf numFmtId="0" fontId="1" fillId="0" borderId="1" xfId="0" quotePrefix="1" applyFont="1" applyBorder="1" applyAlignment="1">
      <alignment horizontal="center"/>
    </xf>
    <xf numFmtId="0" fontId="1" fillId="0" borderId="1" xfId="0" applyFont="1" applyBorder="1" applyAlignment="1">
      <alignment horizontal="justify"/>
    </xf>
    <xf numFmtId="0" fontId="0" fillId="0" borderId="1" xfId="0" applyFont="1" applyBorder="1" applyAlignment="1">
      <alignment horizontal="center"/>
    </xf>
    <xf numFmtId="164" fontId="0" fillId="0" borderId="6" xfId="0" applyNumberFormat="1" applyFont="1" applyBorder="1" applyAlignment="1">
      <alignment horizontal="center"/>
    </xf>
    <xf numFmtId="0" fontId="0" fillId="0" borderId="1" xfId="0" quotePrefix="1" applyFont="1" applyBorder="1" applyAlignment="1">
      <alignment horizontal="center"/>
    </xf>
    <xf numFmtId="0" fontId="2" fillId="0" borderId="5" xfId="0" applyFont="1" applyBorder="1" applyAlignment="1">
      <alignment horizontal="center" vertical="center" wrapText="1"/>
    </xf>
    <xf numFmtId="0" fontId="1" fillId="0" borderId="4" xfId="0" applyFont="1" applyBorder="1" applyAlignment="1">
      <alignment horizontal="right" vertical="center"/>
    </xf>
    <xf numFmtId="0" fontId="1" fillId="0" borderId="7" xfId="0" quotePrefix="1" applyFont="1" applyBorder="1" applyAlignment="1">
      <alignment horizontal="center"/>
    </xf>
    <xf numFmtId="0" fontId="1" fillId="0" borderId="7" xfId="0" applyFont="1" applyBorder="1" applyAlignment="1">
      <alignment horizontal="justify"/>
    </xf>
    <xf numFmtId="0" fontId="2" fillId="0" borderId="2" xfId="0" applyFont="1" applyBorder="1" applyAlignment="1">
      <alignment horizontal="center" vertical="center" wrapText="1"/>
    </xf>
    <xf numFmtId="0" fontId="1" fillId="0" borderId="0" xfId="0" applyFont="1" applyFill="1" applyBorder="1" applyAlignment="1">
      <alignment horizontal="left" vertical="center"/>
    </xf>
    <xf numFmtId="0" fontId="4" fillId="0" borderId="0" xfId="0" quotePrefix="1" applyFont="1" applyBorder="1" applyAlignment="1">
      <alignment horizontal="left" vertical="center" wrapText="1"/>
    </xf>
    <xf numFmtId="0" fontId="1" fillId="0" borderId="5" xfId="0" applyFont="1" applyBorder="1" applyAlignment="1">
      <alignment horizontal="left" vertical="center" wrapText="1"/>
    </xf>
    <xf numFmtId="0" fontId="0" fillId="0" borderId="11" xfId="0" applyFont="1" applyBorder="1" applyAlignment="1">
      <alignment horizontal="center"/>
    </xf>
    <xf numFmtId="164" fontId="0" fillId="0" borderId="11" xfId="0" applyNumberFormat="1" applyFont="1" applyBorder="1" applyAlignment="1">
      <alignment horizontal="center"/>
    </xf>
    <xf numFmtId="0" fontId="5" fillId="0" borderId="0" xfId="1"/>
    <xf numFmtId="49" fontId="10" fillId="2" borderId="0" xfId="1" applyNumberFormat="1" applyFont="1" applyFill="1" applyAlignment="1">
      <alignment horizontal="left" vertical="top" wrapText="1"/>
    </xf>
    <xf numFmtId="0" fontId="11" fillId="2" borderId="0" xfId="1" applyFont="1" applyFill="1" applyAlignment="1">
      <alignment horizontal="right" vertical="top"/>
    </xf>
    <xf numFmtId="0" fontId="11" fillId="2" borderId="0" xfId="1" applyFont="1" applyFill="1" applyAlignment="1">
      <alignment horizontal="right" vertical="top" wrapText="1"/>
    </xf>
    <xf numFmtId="49" fontId="12" fillId="3" borderId="3" xfId="1" applyNumberFormat="1" applyFont="1" applyFill="1" applyBorder="1" applyAlignment="1">
      <alignment horizontal="left" vertical="center"/>
    </xf>
    <xf numFmtId="49" fontId="13" fillId="4" borderId="13" xfId="1" applyNumberFormat="1" applyFont="1" applyFill="1" applyBorder="1" applyAlignment="1">
      <alignment horizontal="left" vertical="center"/>
    </xf>
    <xf numFmtId="0" fontId="13" fillId="4" borderId="14" xfId="1" applyFont="1" applyFill="1" applyBorder="1" applyAlignment="1">
      <alignment horizontal="right" vertical="center"/>
    </xf>
    <xf numFmtId="4" fontId="13" fillId="4" borderId="14" xfId="1" applyNumberFormat="1" applyFont="1" applyFill="1" applyBorder="1" applyAlignment="1">
      <alignment horizontal="right" vertical="center"/>
    </xf>
    <xf numFmtId="49" fontId="13" fillId="4" borderId="14" xfId="1" applyNumberFormat="1" applyFont="1" applyFill="1" applyBorder="1" applyAlignment="1">
      <alignment horizontal="left" vertical="center"/>
    </xf>
    <xf numFmtId="49" fontId="13" fillId="4" borderId="15" xfId="1" applyNumberFormat="1" applyFont="1" applyFill="1" applyBorder="1" applyAlignment="1">
      <alignment horizontal="left" vertical="center"/>
    </xf>
    <xf numFmtId="0" fontId="14" fillId="5" borderId="16" xfId="1" applyFont="1" applyFill="1" applyBorder="1"/>
    <xf numFmtId="0" fontId="11" fillId="2" borderId="0" xfId="1" applyFont="1" applyFill="1" applyAlignment="1">
      <alignment horizontal="left" vertical="top"/>
    </xf>
    <xf numFmtId="0" fontId="11" fillId="2" borderId="0" xfId="1" applyFont="1" applyFill="1" applyAlignment="1">
      <alignment horizontal="left" vertical="top" wrapText="1"/>
    </xf>
    <xf numFmtId="0" fontId="15" fillId="0" borderId="0" xfId="2"/>
    <xf numFmtId="49" fontId="13" fillId="4" borderId="18" xfId="1" applyNumberFormat="1" applyFont="1" applyFill="1" applyBorder="1" applyAlignment="1">
      <alignment horizontal="left" vertical="center"/>
    </xf>
    <xf numFmtId="0" fontId="13" fillId="4" borderId="18" xfId="1" applyFont="1" applyFill="1" applyBorder="1" applyAlignment="1">
      <alignment horizontal="left" vertical="center"/>
    </xf>
    <xf numFmtId="4" fontId="13" fillId="4" borderId="18" xfId="1" applyNumberFormat="1" applyFont="1" applyFill="1" applyBorder="1" applyAlignment="1">
      <alignment horizontal="left" vertical="center"/>
    </xf>
    <xf numFmtId="49" fontId="16" fillId="0" borderId="20" xfId="1" applyNumberFormat="1" applyFont="1" applyBorder="1" applyAlignment="1">
      <alignment horizontal="left" vertical="top"/>
    </xf>
    <xf numFmtId="0" fontId="16" fillId="0" borderId="21" xfId="1" applyFont="1" applyBorder="1" applyAlignment="1">
      <alignment horizontal="center"/>
    </xf>
    <xf numFmtId="0" fontId="16" fillId="0" borderId="22" xfId="1" applyFont="1" applyBorder="1" applyAlignment="1">
      <alignment horizontal="left" wrapText="1"/>
    </xf>
    <xf numFmtId="0" fontId="16" fillId="0" borderId="20" xfId="1" applyFont="1" applyBorder="1" applyAlignment="1">
      <alignment horizontal="left" vertical="top"/>
    </xf>
    <xf numFmtId="4" fontId="16" fillId="0" borderId="20" xfId="1" applyNumberFormat="1" applyFont="1" applyBorder="1" applyAlignment="1">
      <alignment horizontal="left" vertical="top"/>
    </xf>
    <xf numFmtId="0" fontId="16" fillId="0" borderId="23" xfId="1" applyFont="1" applyBorder="1" applyAlignment="1">
      <alignment horizontal="left"/>
    </xf>
    <xf numFmtId="0" fontId="16" fillId="0" borderId="23" xfId="1" applyFont="1" applyBorder="1" applyAlignment="1">
      <alignment horizontal="left" wrapText="1"/>
    </xf>
    <xf numFmtId="0" fontId="16" fillId="0" borderId="24" xfId="1" applyFont="1" applyBorder="1" applyAlignment="1">
      <alignment horizontal="left" vertical="top"/>
    </xf>
    <xf numFmtId="0" fontId="16" fillId="0" borderId="22" xfId="1" applyFont="1" applyBorder="1" applyAlignment="1">
      <alignment horizontal="left" vertical="top" wrapText="1"/>
    </xf>
    <xf numFmtId="0" fontId="16" fillId="0" borderId="25" xfId="1" applyFont="1" applyBorder="1" applyAlignment="1">
      <alignment horizontal="left" vertical="top"/>
    </xf>
    <xf numFmtId="0" fontId="16" fillId="0" borderId="25" xfId="1" applyFont="1" applyBorder="1" applyAlignment="1">
      <alignment horizontal="left" vertical="top" wrapText="1"/>
    </xf>
    <xf numFmtId="0" fontId="16" fillId="0" borderId="26" xfId="1" applyFont="1" applyBorder="1" applyAlignment="1">
      <alignment horizontal="left" vertical="top"/>
    </xf>
    <xf numFmtId="0" fontId="16" fillId="0" borderId="22" xfId="1" applyFont="1" applyBorder="1" applyAlignment="1">
      <alignment horizontal="left" vertical="top"/>
    </xf>
    <xf numFmtId="0" fontId="1" fillId="0" borderId="0" xfId="0" applyFont="1" applyBorder="1" applyAlignment="1">
      <alignment horizontal="justify"/>
    </xf>
    <xf numFmtId="0" fontId="0" fillId="0" borderId="0" xfId="0" applyFont="1" applyBorder="1" applyAlignment="1">
      <alignment horizontal="center"/>
    </xf>
    <xf numFmtId="0" fontId="0" fillId="0" borderId="7" xfId="0" applyFont="1" applyBorder="1" applyAlignment="1">
      <alignment horizontal="center"/>
    </xf>
    <xf numFmtId="164" fontId="0" fillId="0" borderId="7" xfId="0" applyNumberFormat="1" applyFont="1" applyBorder="1" applyAlignment="1">
      <alignment horizontal="center"/>
    </xf>
    <xf numFmtId="164" fontId="0" fillId="0" borderId="27" xfId="0" applyNumberFormat="1" applyFont="1" applyBorder="1" applyAlignment="1">
      <alignment horizontal="center"/>
    </xf>
    <xf numFmtId="164" fontId="1" fillId="0" borderId="2" xfId="0" applyNumberFormat="1" applyFont="1" applyBorder="1" applyAlignment="1">
      <alignment horizontal="right" vertical="center"/>
    </xf>
    <xf numFmtId="0" fontId="1" fillId="0" borderId="6" xfId="0" quotePrefix="1" applyFont="1" applyBorder="1" applyAlignment="1">
      <alignment horizontal="center"/>
    </xf>
    <xf numFmtId="0" fontId="0" fillId="0" borderId="2" xfId="0" applyFont="1" applyBorder="1"/>
    <xf numFmtId="0" fontId="1" fillId="0" borderId="0" xfId="0" applyFont="1" applyAlignment="1">
      <alignment horizontal="left" vertical="center"/>
    </xf>
    <xf numFmtId="0" fontId="0" fillId="0" borderId="0" xfId="0" applyAlignment="1">
      <alignment horizontal="left" vertical="center"/>
    </xf>
    <xf numFmtId="0" fontId="3" fillId="0" borderId="10" xfId="0" applyFont="1" applyBorder="1" applyAlignment="1">
      <alignment horizontal="right"/>
    </xf>
    <xf numFmtId="0" fontId="3" fillId="0" borderId="9" xfId="0" applyFont="1" applyBorder="1" applyAlignment="1">
      <alignment horizontal="right"/>
    </xf>
    <xf numFmtId="0" fontId="13" fillId="4" borderId="18" xfId="1" applyFont="1" applyFill="1" applyBorder="1" applyAlignment="1">
      <alignment horizontal="left" vertical="center"/>
    </xf>
    <xf numFmtId="0" fontId="16" fillId="0" borderId="19" xfId="1" applyFont="1" applyBorder="1" applyAlignment="1">
      <alignment horizontal="center"/>
    </xf>
    <xf numFmtId="0" fontId="5" fillId="0" borderId="0" xfId="1" applyAlignment="1">
      <alignment horizontal="center"/>
    </xf>
    <xf numFmtId="0" fontId="12" fillId="5" borderId="16" xfId="1" applyFont="1" applyFill="1" applyBorder="1" applyAlignment="1">
      <alignment horizontal="left" vertical="center"/>
    </xf>
    <xf numFmtId="4" fontId="12" fillId="5" borderId="16" xfId="1" applyNumberFormat="1" applyFont="1" applyFill="1" applyBorder="1" applyAlignment="1">
      <alignment horizontal="right" vertical="center"/>
    </xf>
    <xf numFmtId="0" fontId="5" fillId="0" borderId="12" xfId="1" applyBorder="1" applyAlignment="1">
      <alignment horizontal="center"/>
    </xf>
    <xf numFmtId="0" fontId="12" fillId="3" borderId="10" xfId="1" applyFont="1" applyFill="1" applyBorder="1" applyAlignment="1">
      <alignment horizontal="left" vertical="center"/>
    </xf>
    <xf numFmtId="0" fontId="12" fillId="3" borderId="9" xfId="1" applyFont="1" applyFill="1" applyBorder="1" applyAlignment="1">
      <alignment horizontal="left" vertical="center"/>
    </xf>
    <xf numFmtId="0" fontId="5" fillId="0" borderId="17" xfId="1" applyBorder="1" applyAlignment="1">
      <alignment horizontal="center"/>
    </xf>
    <xf numFmtId="0" fontId="13" fillId="4" borderId="15" xfId="1" applyFont="1" applyFill="1" applyBorder="1" applyAlignment="1">
      <alignment horizontal="left" vertical="center"/>
    </xf>
    <xf numFmtId="49" fontId="8" fillId="0" borderId="0" xfId="1" applyNumberFormat="1" applyFont="1" applyAlignment="1">
      <alignment horizontal="left" vertical="center" wrapText="1"/>
    </xf>
    <xf numFmtId="0" fontId="9" fillId="0" borderId="0" xfId="1" applyFont="1" applyAlignment="1">
      <alignment horizontal="left" vertical="center" wrapText="1"/>
    </xf>
    <xf numFmtId="0" fontId="11" fillId="2" borderId="0" xfId="1" applyFont="1" applyFill="1" applyAlignment="1">
      <alignment horizontal="left" vertical="top"/>
    </xf>
    <xf numFmtId="4" fontId="12" fillId="3" borderId="10" xfId="1" applyNumberFormat="1" applyFont="1" applyFill="1" applyBorder="1" applyAlignment="1">
      <alignment horizontal="right" vertical="center"/>
    </xf>
    <xf numFmtId="4" fontId="12" fillId="3" borderId="9" xfId="1" applyNumberFormat="1" applyFont="1" applyFill="1" applyBorder="1" applyAlignment="1">
      <alignment horizontal="right" vertical="center"/>
    </xf>
    <xf numFmtId="0" fontId="13" fillId="4" borderId="13" xfId="1" applyFont="1" applyFill="1" applyBorder="1" applyAlignment="1">
      <alignment horizontal="left" vertical="center"/>
    </xf>
    <xf numFmtId="0" fontId="13" fillId="4" borderId="14" xfId="1" applyFont="1" applyFill="1" applyBorder="1" applyAlignment="1">
      <alignment horizontal="left" vertical="center"/>
    </xf>
    <xf numFmtId="14" fontId="9" fillId="0" borderId="0" xfId="1" applyNumberFormat="1" applyFont="1" applyAlignment="1">
      <alignment horizontal="left" vertical="center" wrapText="1"/>
    </xf>
    <xf numFmtId="0" fontId="6" fillId="0" borderId="0" xfId="1" applyFont="1" applyAlignment="1">
      <alignment horizontal="left" vertical="center" wrapText="1"/>
    </xf>
    <xf numFmtId="49" fontId="7" fillId="0" borderId="0" xfId="1" applyNumberFormat="1" applyFont="1" applyAlignment="1">
      <alignment horizontal="center" vertical="top" wrapText="1"/>
    </xf>
    <xf numFmtId="0" fontId="16" fillId="6" borderId="22" xfId="1" applyFont="1" applyFill="1" applyBorder="1" applyAlignment="1">
      <alignment horizontal="left" vertical="top"/>
    </xf>
    <xf numFmtId="49" fontId="16" fillId="6" borderId="20" xfId="1" applyNumberFormat="1" applyFont="1" applyFill="1" applyBorder="1" applyAlignment="1">
      <alignment horizontal="left" vertical="top"/>
    </xf>
  </cellXfs>
  <cellStyles count="3">
    <cellStyle name="Hiperpovezava 2" xfId="2"/>
    <cellStyle name="Navadno" xfId="0" builtinId="0"/>
    <cellStyle name="Navadno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8</xdr:col>
      <xdr:colOff>0</xdr:colOff>
      <xdr:row>18</xdr:row>
      <xdr:rowOff>0</xdr:rowOff>
    </xdr:from>
    <xdr:ext cx="184731" cy="264560"/>
    <xdr:sp macro="" textlink="">
      <xdr:nvSpPr>
        <xdr:cNvPr id="2" name="PoljeZBesedilom 1">
          <a:extLst>
            <a:ext uri="{FF2B5EF4-FFF2-40B4-BE49-F238E27FC236}">
              <a16:creationId xmlns:a16="http://schemas.microsoft.com/office/drawing/2014/main" id="{4490F76E-FB7C-4B2B-A763-5306BA6BE983}"/>
            </a:ext>
          </a:extLst>
        </xdr:cNvPr>
        <xdr:cNvSpPr txBox="1"/>
      </xdr:nvSpPr>
      <xdr:spPr>
        <a:xfrm>
          <a:off x="12397740" y="3078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8</xdr:col>
      <xdr:colOff>0</xdr:colOff>
      <xdr:row>13</xdr:row>
      <xdr:rowOff>0</xdr:rowOff>
    </xdr:from>
    <xdr:ext cx="184731" cy="264560"/>
    <xdr:sp macro="" textlink="">
      <xdr:nvSpPr>
        <xdr:cNvPr id="3" name="PoljeZBesedilom 2">
          <a:extLst>
            <a:ext uri="{FF2B5EF4-FFF2-40B4-BE49-F238E27FC236}">
              <a16:creationId xmlns:a16="http://schemas.microsoft.com/office/drawing/2014/main" id="{A019003B-9184-468E-A7F1-70A84511441D}"/>
            </a:ext>
          </a:extLst>
        </xdr:cNvPr>
        <xdr:cNvSpPr txBox="1"/>
      </xdr:nvSpPr>
      <xdr:spPr>
        <a:xfrm>
          <a:off x="12397740" y="2148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Layout" zoomScaleNormal="100" workbookViewId="0">
      <selection activeCell="F4" sqref="F4"/>
    </sheetView>
  </sheetViews>
  <sheetFormatPr defaultColWidth="9.140625" defaultRowHeight="15"/>
  <cols>
    <col min="1" max="1" width="5.7109375" style="1" customWidth="1"/>
    <col min="2" max="2" width="61.28515625" style="1" customWidth="1"/>
    <col min="3" max="3" width="12.85546875" style="1" customWidth="1"/>
    <col min="4" max="4" width="10.7109375" style="1" customWidth="1"/>
    <col min="5" max="5" width="17.28515625" style="1" bestFit="1" customWidth="1"/>
    <col min="6" max="16384" width="9.140625" style="1"/>
  </cols>
  <sheetData>
    <row r="1" spans="1:6">
      <c r="A1" s="65" t="s">
        <v>220</v>
      </c>
      <c r="B1" s="66"/>
    </row>
    <row r="2" spans="1:6">
      <c r="A2" s="65" t="s">
        <v>13</v>
      </c>
      <c r="B2" s="66"/>
    </row>
    <row r="3" spans="1:6" ht="15.75" thickBot="1"/>
    <row r="4" spans="1:6" ht="30.75" thickBot="1">
      <c r="A4" s="21" t="s">
        <v>9</v>
      </c>
      <c r="B4" s="6" t="s">
        <v>0</v>
      </c>
      <c r="C4" s="6" t="s">
        <v>1</v>
      </c>
      <c r="D4" s="7" t="s">
        <v>2</v>
      </c>
      <c r="E4" s="6" t="s">
        <v>218</v>
      </c>
      <c r="F4" s="2"/>
    </row>
    <row r="5" spans="1:6">
      <c r="A5" s="17" t="s">
        <v>6</v>
      </c>
      <c r="B5" s="24" t="s">
        <v>14</v>
      </c>
      <c r="C5" s="25" t="s">
        <v>3</v>
      </c>
      <c r="D5" s="25">
        <v>1</v>
      </c>
      <c r="E5" s="26">
        <f>D5*SUM(POPIS!H67:H103)+SUM(POPIS!H107:H123)</f>
        <v>0</v>
      </c>
      <c r="F5" s="2"/>
    </row>
    <row r="6" spans="1:6">
      <c r="A6" s="10"/>
      <c r="B6" s="11"/>
      <c r="C6" s="11"/>
      <c r="D6" s="11"/>
      <c r="E6" s="11"/>
      <c r="F6" s="2"/>
    </row>
    <row r="7" spans="1:6">
      <c r="A7" s="19" t="s">
        <v>7</v>
      </c>
      <c r="B7" s="20" t="s">
        <v>15</v>
      </c>
      <c r="C7" s="59" t="s">
        <v>3</v>
      </c>
      <c r="D7" s="59">
        <v>1</v>
      </c>
      <c r="E7" s="60">
        <f>D7*SUM(POPIS!H27:H41)+SUM(POPIS!H46:H61)</f>
        <v>0</v>
      </c>
      <c r="F7" s="2"/>
    </row>
    <row r="8" spans="1:6">
      <c r="A8" s="16"/>
      <c r="B8" s="18"/>
      <c r="C8" s="8"/>
      <c r="D8" s="8"/>
      <c r="E8" s="9"/>
      <c r="F8" s="2"/>
    </row>
    <row r="9" spans="1:6">
      <c r="A9" s="12" t="s">
        <v>8</v>
      </c>
      <c r="B9" s="13" t="s">
        <v>16</v>
      </c>
      <c r="C9" s="14" t="s">
        <v>3</v>
      </c>
      <c r="D9" s="14">
        <v>1</v>
      </c>
      <c r="E9" s="60">
        <f>D9*POPIS!H66</f>
        <v>0</v>
      </c>
      <c r="F9" s="2"/>
    </row>
    <row r="10" spans="1:6">
      <c r="A10" s="16"/>
      <c r="B10" s="18"/>
      <c r="C10" s="8"/>
      <c r="D10" s="8"/>
      <c r="E10" s="9"/>
      <c r="F10" s="2"/>
    </row>
    <row r="11" spans="1:6">
      <c r="A11" s="12" t="s">
        <v>216</v>
      </c>
      <c r="B11" s="13" t="s">
        <v>219</v>
      </c>
      <c r="C11" s="14" t="s">
        <v>217</v>
      </c>
      <c r="D11" s="14">
        <v>5</v>
      </c>
      <c r="E11" s="15">
        <f>D11/100*(SUM(E5,E7,E9))</f>
        <v>0</v>
      </c>
      <c r="F11" s="2"/>
    </row>
    <row r="12" spans="1:6" ht="15.75" thickBot="1">
      <c r="A12" s="63"/>
      <c r="B12" s="57"/>
      <c r="C12" s="58"/>
      <c r="D12" s="58"/>
      <c r="E12" s="61"/>
      <c r="F12" s="2"/>
    </row>
    <row r="13" spans="1:6" ht="16.5" thickBot="1">
      <c r="A13" s="64"/>
      <c r="B13" s="67" t="s">
        <v>10</v>
      </c>
      <c r="C13" s="67"/>
      <c r="D13" s="68"/>
      <c r="E13" s="62">
        <f>SUM(E5:E11)</f>
        <v>0</v>
      </c>
      <c r="F13" s="2"/>
    </row>
    <row r="14" spans="1:6" ht="15.75">
      <c r="A14" s="3"/>
      <c r="B14" s="4"/>
      <c r="C14" s="5"/>
      <c r="D14" s="3"/>
      <c r="E14" s="3"/>
      <c r="F14" s="2"/>
    </row>
    <row r="15" spans="1:6" ht="15.75">
      <c r="A15" s="22" t="s">
        <v>11</v>
      </c>
      <c r="C15" s="5"/>
      <c r="D15" s="3"/>
      <c r="E15" s="3"/>
      <c r="F15" s="2"/>
    </row>
    <row r="16" spans="1:6" ht="15.75">
      <c r="A16" s="3"/>
      <c r="B16" s="23" t="s">
        <v>12</v>
      </c>
      <c r="C16" s="5"/>
      <c r="D16" s="3"/>
      <c r="E16" s="3"/>
      <c r="F16" s="2"/>
    </row>
    <row r="17" spans="1:6">
      <c r="A17" s="2"/>
      <c r="B17" s="2"/>
      <c r="C17" s="2"/>
      <c r="D17" s="2"/>
      <c r="E17" s="2"/>
      <c r="F17" s="2"/>
    </row>
    <row r="18" spans="1:6">
      <c r="A18" s="2" t="s">
        <v>4</v>
      </c>
      <c r="B18" s="2"/>
      <c r="C18" s="2"/>
      <c r="D18" s="2"/>
      <c r="E18" s="2"/>
      <c r="F18" s="2"/>
    </row>
    <row r="19" spans="1:6">
      <c r="A19" s="2"/>
      <c r="B19" s="2"/>
      <c r="C19" s="2"/>
      <c r="D19" s="2"/>
      <c r="E19" s="2"/>
      <c r="F19" s="2"/>
    </row>
    <row r="20" spans="1:6">
      <c r="A20" s="2"/>
      <c r="B20" s="2"/>
      <c r="C20" s="2"/>
      <c r="D20" s="2"/>
      <c r="E20" s="2"/>
      <c r="F20" s="2"/>
    </row>
    <row r="21" spans="1:6">
      <c r="A21" s="2"/>
      <c r="B21" s="2"/>
      <c r="C21" s="2"/>
      <c r="D21" s="2"/>
      <c r="E21" s="2"/>
      <c r="F21" s="2"/>
    </row>
    <row r="22" spans="1:6">
      <c r="A22" s="2"/>
      <c r="B22" s="2"/>
      <c r="C22" s="2"/>
      <c r="D22" s="2"/>
      <c r="E22" s="2"/>
    </row>
    <row r="23" spans="1:6">
      <c r="A23" s="1" t="s">
        <v>5</v>
      </c>
    </row>
  </sheetData>
  <mergeCells count="3">
    <mergeCell ref="A1:B1"/>
    <mergeCell ref="A2:B2"/>
    <mergeCell ref="B13:D13"/>
  </mergeCells>
  <pageMargins left="0.7" right="0.7" top="0.75" bottom="0.75" header="0.3" footer="0.3"/>
  <pageSetup paperSize="9"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8"/>
  <sheetViews>
    <sheetView tabSelected="1" view="pageLayout" topLeftCell="A79" zoomScaleNormal="100" zoomScaleSheetLayoutView="100" workbookViewId="0">
      <selection activeCell="A89" sqref="A89"/>
    </sheetView>
  </sheetViews>
  <sheetFormatPr defaultColWidth="8.85546875" defaultRowHeight="15" outlineLevelRow="2"/>
  <cols>
    <col min="1" max="1" width="5.7109375" style="27" customWidth="1"/>
    <col min="2" max="2" width="10.7109375" style="27" customWidth="1"/>
    <col min="3" max="3" width="108.140625" style="27" customWidth="1"/>
    <col min="4" max="4" width="20.7109375" style="27" customWidth="1"/>
    <col min="5" max="5" width="6.7109375" style="27" customWidth="1"/>
    <col min="6" max="6" width="7.7109375" style="27" customWidth="1"/>
    <col min="7" max="8" width="10.7109375" style="27" customWidth="1"/>
    <col min="9" max="16384" width="8.85546875" style="27"/>
  </cols>
  <sheetData>
    <row r="1" spans="1:8" ht="18" customHeight="1">
      <c r="A1" s="87" t="s">
        <v>17</v>
      </c>
      <c r="B1" s="87"/>
      <c r="C1" s="87"/>
      <c r="D1" s="87"/>
      <c r="E1" s="87"/>
      <c r="F1" s="87"/>
      <c r="G1" s="87"/>
      <c r="H1" s="87"/>
    </row>
    <row r="2" spans="1:8" ht="9.9499999999999993" customHeight="1" outlineLevel="1">
      <c r="A2" s="88"/>
      <c r="B2" s="88"/>
      <c r="C2" s="88"/>
      <c r="D2" s="88"/>
      <c r="E2" s="88"/>
      <c r="F2" s="88"/>
      <c r="G2" s="88"/>
      <c r="H2" s="88"/>
    </row>
    <row r="3" spans="1:8" ht="15" customHeight="1" outlineLevel="1">
      <c r="A3" s="79" t="s">
        <v>18</v>
      </c>
      <c r="B3" s="79"/>
      <c r="C3" s="80" t="s">
        <v>19</v>
      </c>
      <c r="D3" s="80"/>
      <c r="E3" s="80"/>
      <c r="F3" s="80"/>
      <c r="G3" s="80"/>
      <c r="H3" s="80"/>
    </row>
    <row r="4" spans="1:8" ht="15" customHeight="1" outlineLevel="1">
      <c r="A4" s="79" t="s">
        <v>20</v>
      </c>
      <c r="B4" s="79"/>
      <c r="C4" s="80"/>
      <c r="D4" s="80"/>
      <c r="E4" s="80"/>
      <c r="F4" s="80"/>
      <c r="G4" s="80"/>
      <c r="H4" s="80"/>
    </row>
    <row r="5" spans="1:8" outlineLevel="1">
      <c r="A5" s="79" t="s">
        <v>21</v>
      </c>
      <c r="B5" s="79"/>
      <c r="C5" s="80"/>
      <c r="D5" s="80"/>
      <c r="E5" s="80"/>
      <c r="F5" s="80"/>
      <c r="G5" s="80"/>
      <c r="H5" s="80"/>
    </row>
    <row r="6" spans="1:8" outlineLevel="1">
      <c r="A6" s="79" t="s">
        <v>22</v>
      </c>
      <c r="B6" s="79"/>
      <c r="C6" s="80"/>
      <c r="D6" s="80"/>
      <c r="E6" s="80"/>
      <c r="F6" s="80"/>
      <c r="G6" s="80"/>
      <c r="H6" s="80"/>
    </row>
    <row r="7" spans="1:8" ht="9.9499999999999993" customHeight="1" outlineLevel="1">
      <c r="A7" s="71"/>
      <c r="B7" s="71"/>
      <c r="C7" s="71"/>
      <c r="D7" s="71"/>
      <c r="E7" s="71"/>
      <c r="F7" s="71"/>
      <c r="G7" s="71"/>
      <c r="H7" s="71"/>
    </row>
    <row r="8" spans="1:8" outlineLevel="1">
      <c r="A8" s="79" t="s">
        <v>23</v>
      </c>
      <c r="B8" s="79"/>
      <c r="C8" s="86">
        <v>44280</v>
      </c>
      <c r="D8" s="80"/>
      <c r="E8" s="80"/>
      <c r="F8" s="80"/>
      <c r="G8" s="80"/>
      <c r="H8" s="80"/>
    </row>
    <row r="9" spans="1:8" outlineLevel="1">
      <c r="A9" s="79" t="s">
        <v>24</v>
      </c>
      <c r="B9" s="79"/>
      <c r="C9" s="80"/>
      <c r="D9" s="80"/>
      <c r="E9" s="80"/>
      <c r="F9" s="80"/>
      <c r="G9" s="80"/>
      <c r="H9" s="80"/>
    </row>
    <row r="10" spans="1:8" ht="9.9499999999999993" customHeight="1" outlineLevel="1">
      <c r="A10" s="71"/>
      <c r="B10" s="71"/>
      <c r="C10" s="71"/>
      <c r="D10" s="71"/>
      <c r="E10" s="71"/>
      <c r="F10" s="71"/>
      <c r="G10" s="71"/>
      <c r="H10" s="71"/>
    </row>
    <row r="11" spans="1:8" ht="9.9499999999999993" customHeight="1">
      <c r="A11" s="71"/>
      <c r="B11" s="71"/>
      <c r="C11" s="71"/>
      <c r="D11" s="71"/>
      <c r="E11" s="71"/>
      <c r="F11" s="71"/>
      <c r="G11" s="71"/>
      <c r="H11" s="71"/>
    </row>
    <row r="12" spans="1:8" ht="22.5">
      <c r="A12" s="28" t="s">
        <v>25</v>
      </c>
      <c r="B12" s="81" t="s">
        <v>0</v>
      </c>
      <c r="C12" s="81"/>
      <c r="D12" s="81"/>
      <c r="E12" s="29" t="s">
        <v>26</v>
      </c>
      <c r="F12" s="29" t="s">
        <v>27</v>
      </c>
      <c r="G12" s="30" t="s">
        <v>28</v>
      </c>
      <c r="H12" s="30" t="s">
        <v>29</v>
      </c>
    </row>
    <row r="13" spans="1:8" ht="5.0999999999999996" customHeight="1" thickBot="1">
      <c r="A13" s="74"/>
      <c r="B13" s="74"/>
      <c r="C13" s="74"/>
      <c r="D13" s="74"/>
      <c r="E13" s="74"/>
      <c r="F13" s="74"/>
      <c r="G13" s="74"/>
      <c r="H13" s="74"/>
    </row>
    <row r="14" spans="1:8" ht="15.75" thickBot="1">
      <c r="A14" s="31">
        <v>1</v>
      </c>
      <c r="B14" s="75" t="str">
        <f>IF(B23&lt;&gt;"",B23,"")</f>
        <v>Gašenje s stabilno gasilno napravo</v>
      </c>
      <c r="C14" s="75"/>
      <c r="D14" s="75"/>
      <c r="E14" s="75"/>
      <c r="F14" s="75"/>
      <c r="G14" s="82" t="str">
        <f>IF((SUM(H15:H18)&gt;0),SUM(H15:H18),"")</f>
        <v/>
      </c>
      <c r="H14" s="83"/>
    </row>
    <row r="15" spans="1:8" outlineLevel="1">
      <c r="A15" s="32" t="s">
        <v>30</v>
      </c>
      <c r="B15" s="84" t="str">
        <f>IF(B25&lt;&gt;"",B25,"")</f>
        <v>Elektro inštalacije - material</v>
      </c>
      <c r="C15" s="84" t="str">
        <f t="shared" ref="C15:D16" si="0">IF(C25&lt;&gt;"",C25,"")</f>
        <v/>
      </c>
      <c r="D15" s="84" t="str">
        <f t="shared" si="0"/>
        <v/>
      </c>
      <c r="E15" s="33">
        <f>IF(E25&lt;&gt;"",E25,"")</f>
        <v>1</v>
      </c>
      <c r="F15" s="33" t="str">
        <f>IF(F25&lt;&gt;"",F25,"")</f>
        <v>kpl</v>
      </c>
      <c r="G15" s="34" t="str">
        <f>IF(G25&lt;&gt;"",G25,"")</f>
        <v/>
      </c>
      <c r="H15" s="34" t="str">
        <f>IF(H25&lt;&gt;"",H25,"")</f>
        <v/>
      </c>
    </row>
    <row r="16" spans="1:8" outlineLevel="1">
      <c r="A16" s="35" t="s">
        <v>31</v>
      </c>
      <c r="B16" s="85" t="str">
        <f>IF(B44&lt;&gt;"",B44,"")</f>
        <v>Elektro inštalacije - delo in priklopni stroški</v>
      </c>
      <c r="C16" s="85" t="str">
        <f t="shared" si="0"/>
        <v/>
      </c>
      <c r="D16" s="85" t="str">
        <f t="shared" si="0"/>
        <v/>
      </c>
      <c r="E16" s="33">
        <f>IF(E44&lt;&gt;"",E44,"")</f>
        <v>1</v>
      </c>
      <c r="F16" s="33" t="str">
        <f>IF(F44&lt;&gt;"",F44,"")</f>
        <v>kpl</v>
      </c>
      <c r="G16" s="34" t="str">
        <f>IF(G44&lt;&gt;"",G44,"")</f>
        <v/>
      </c>
      <c r="H16" s="34" t="str">
        <f>IF(H44&lt;&gt;"",H44,"")</f>
        <v/>
      </c>
    </row>
    <row r="17" spans="1:9" outlineLevel="1">
      <c r="A17" s="36" t="s">
        <v>32</v>
      </c>
      <c r="B17" s="78" t="str">
        <f>IF(B64&lt;&gt;"",B64,"")</f>
        <v>Strojne inštalacije - material</v>
      </c>
      <c r="C17" s="78" t="e">
        <f>IF(#REF!&lt;&gt;"",#REF!,"")</f>
        <v>#REF!</v>
      </c>
      <c r="D17" s="78" t="e">
        <f>IF(#REF!&lt;&gt;"",#REF!,"")</f>
        <v>#REF!</v>
      </c>
      <c r="E17" s="33">
        <f>IF(E64&lt;&gt;"",E64,"")</f>
        <v>1</v>
      </c>
      <c r="F17" s="33" t="str">
        <f>IF(F64&lt;&gt;"",F64,"")</f>
        <v>kpl</v>
      </c>
      <c r="G17" s="34" t="str">
        <f>IF(G64&lt;&gt;"",G64,"")</f>
        <v/>
      </c>
      <c r="H17" s="34" t="str">
        <f>IF(H64&lt;&gt;"",H64,"")</f>
        <v/>
      </c>
    </row>
    <row r="18" spans="1:9" ht="15.75" outlineLevel="1" thickBot="1">
      <c r="A18" s="36" t="s">
        <v>33</v>
      </c>
      <c r="B18" s="78" t="str">
        <f>IF(B105&lt;&gt;"",B105,"")</f>
        <v>Strojne inštalacije - delo in priklopni stroški</v>
      </c>
      <c r="C18" s="78" t="e">
        <f>IF(#REF!&lt;&gt;"",#REF!,"")</f>
        <v>#REF!</v>
      </c>
      <c r="D18" s="78" t="e">
        <f>IF(#REF!&lt;&gt;"",#REF!,"")</f>
        <v>#REF!</v>
      </c>
      <c r="E18" s="33">
        <f>IF(E105&lt;&gt;"",E105,"")</f>
        <v>1</v>
      </c>
      <c r="F18" s="33" t="str">
        <f>IF(F105&lt;&gt;"",F105,"")</f>
        <v>kpl</v>
      </c>
      <c r="G18" s="34" t="str">
        <f>IF(G105&lt;&gt;"",G105,"")</f>
        <v/>
      </c>
      <c r="H18" s="34" t="str">
        <f>IF(H105&lt;&gt;"",H105,"")</f>
        <v/>
      </c>
    </row>
    <row r="19" spans="1:9" ht="15.75" thickTop="1">
      <c r="A19" s="37"/>
      <c r="B19" s="72" t="s">
        <v>34</v>
      </c>
      <c r="C19" s="72"/>
      <c r="D19" s="72"/>
      <c r="E19" s="72"/>
      <c r="F19" s="72"/>
      <c r="G19" s="73" t="str">
        <f>IF((SUM(G14,)&gt;0),SUM(G14,),"")</f>
        <v/>
      </c>
      <c r="H19" s="73"/>
    </row>
    <row r="20" spans="1:9" ht="9.9499999999999993" customHeight="1">
      <c r="A20" s="71"/>
      <c r="B20" s="71"/>
      <c r="C20" s="71"/>
      <c r="D20" s="71"/>
      <c r="E20" s="71"/>
      <c r="F20" s="71"/>
      <c r="G20" s="71"/>
      <c r="H20" s="71"/>
    </row>
    <row r="21" spans="1:9" ht="22.5">
      <c r="A21" s="28" t="s">
        <v>25</v>
      </c>
      <c r="B21" s="38" t="s">
        <v>35</v>
      </c>
      <c r="C21" s="38" t="s">
        <v>36</v>
      </c>
      <c r="D21" s="38" t="s">
        <v>37</v>
      </c>
      <c r="E21" s="38" t="s">
        <v>26</v>
      </c>
      <c r="F21" s="38" t="s">
        <v>27</v>
      </c>
      <c r="G21" s="39" t="s">
        <v>28</v>
      </c>
      <c r="H21" s="39" t="s">
        <v>29</v>
      </c>
    </row>
    <row r="22" spans="1:9" ht="5.0999999999999996" customHeight="1" thickBot="1">
      <c r="A22" s="74"/>
      <c r="B22" s="74"/>
      <c r="C22" s="74"/>
      <c r="D22" s="74"/>
      <c r="E22" s="74"/>
      <c r="F22" s="74"/>
      <c r="G22" s="74"/>
      <c r="H22" s="74"/>
    </row>
    <row r="23" spans="1:9" ht="15.75" thickBot="1">
      <c r="A23" s="31" t="s">
        <v>38</v>
      </c>
      <c r="B23" s="75" t="s">
        <v>39</v>
      </c>
      <c r="C23" s="75"/>
      <c r="D23" s="75"/>
      <c r="E23" s="75"/>
      <c r="F23" s="75"/>
      <c r="G23" s="75"/>
      <c r="H23" s="76"/>
      <c r="I23" s="40" t="s">
        <v>40</v>
      </c>
    </row>
    <row r="24" spans="1:9" ht="9.9499999999999993" customHeight="1" outlineLevel="1">
      <c r="A24" s="77"/>
      <c r="B24" s="77"/>
      <c r="C24" s="77"/>
      <c r="D24" s="77"/>
      <c r="E24" s="77"/>
      <c r="F24" s="77"/>
      <c r="G24" s="77"/>
      <c r="H24" s="77"/>
    </row>
    <row r="25" spans="1:9" ht="15.75" outlineLevel="1" thickBot="1">
      <c r="A25" s="41" t="s">
        <v>30</v>
      </c>
      <c r="B25" s="69" t="s">
        <v>41</v>
      </c>
      <c r="C25" s="69"/>
      <c r="D25" s="69"/>
      <c r="E25" s="42">
        <v>1</v>
      </c>
      <c r="F25" s="42" t="s">
        <v>3</v>
      </c>
      <c r="G25" s="43" t="str">
        <f>IF((SUM(H37:H42)&gt;0),SUM(H37:H42),"")</f>
        <v/>
      </c>
      <c r="H25" s="43" t="str">
        <f>IF(G25&lt;&gt;"",E25*G25,"")</f>
        <v/>
      </c>
      <c r="I25" s="40" t="s">
        <v>40</v>
      </c>
    </row>
    <row r="26" spans="1:9" ht="13.5" customHeight="1" outlineLevel="2" thickTop="1">
      <c r="A26" s="70"/>
      <c r="B26" s="70"/>
      <c r="C26" s="70"/>
      <c r="D26" s="70"/>
      <c r="E26" s="70"/>
      <c r="F26" s="70"/>
      <c r="G26" s="70"/>
      <c r="H26" s="70"/>
    </row>
    <row r="27" spans="1:9" ht="36.75" outlineLevel="2">
      <c r="A27" s="44" t="s">
        <v>42</v>
      </c>
      <c r="B27" s="45"/>
      <c r="C27" s="46" t="s">
        <v>43</v>
      </c>
      <c r="D27" s="45"/>
      <c r="E27" s="47">
        <v>1</v>
      </c>
      <c r="F27" s="47" t="s">
        <v>44</v>
      </c>
      <c r="G27" s="48">
        <v>0</v>
      </c>
      <c r="H27" s="48">
        <f t="shared" ref="H27:H41" si="1">IF(G27&lt;&gt;"",E27*G27,"")</f>
        <v>0</v>
      </c>
    </row>
    <row r="28" spans="1:9" outlineLevel="2">
      <c r="A28" s="44" t="s">
        <v>45</v>
      </c>
      <c r="B28" s="45"/>
      <c r="C28" s="49" t="s">
        <v>46</v>
      </c>
      <c r="D28" s="45"/>
      <c r="E28" s="47">
        <v>2</v>
      </c>
      <c r="F28" s="47" t="s">
        <v>44</v>
      </c>
      <c r="G28" s="48">
        <v>0</v>
      </c>
      <c r="H28" s="48">
        <f t="shared" si="1"/>
        <v>0</v>
      </c>
    </row>
    <row r="29" spans="1:9" outlineLevel="2">
      <c r="A29" s="44" t="s">
        <v>47</v>
      </c>
      <c r="B29" s="45"/>
      <c r="C29" s="49" t="s">
        <v>48</v>
      </c>
      <c r="D29" s="45"/>
      <c r="E29" s="47">
        <v>1</v>
      </c>
      <c r="F29" s="47" t="s">
        <v>44</v>
      </c>
      <c r="G29" s="48">
        <v>0</v>
      </c>
      <c r="H29" s="48">
        <f t="shared" si="1"/>
        <v>0</v>
      </c>
    </row>
    <row r="30" spans="1:9" outlineLevel="2">
      <c r="A30" s="44" t="s">
        <v>49</v>
      </c>
      <c r="B30" s="45"/>
      <c r="C30" s="49" t="s">
        <v>50</v>
      </c>
      <c r="D30" s="45"/>
      <c r="E30" s="47">
        <v>1</v>
      </c>
      <c r="F30" s="47" t="s">
        <v>44</v>
      </c>
      <c r="G30" s="48">
        <v>0</v>
      </c>
      <c r="H30" s="48">
        <f t="shared" si="1"/>
        <v>0</v>
      </c>
    </row>
    <row r="31" spans="1:9" outlineLevel="2">
      <c r="A31" s="44" t="s">
        <v>51</v>
      </c>
      <c r="B31" s="45"/>
      <c r="C31" s="49" t="s">
        <v>52</v>
      </c>
      <c r="D31" s="45"/>
      <c r="E31" s="47">
        <v>1</v>
      </c>
      <c r="F31" s="47" t="s">
        <v>44</v>
      </c>
      <c r="G31" s="48">
        <v>0</v>
      </c>
      <c r="H31" s="48">
        <f t="shared" si="1"/>
        <v>0</v>
      </c>
    </row>
    <row r="32" spans="1:9" outlineLevel="2">
      <c r="A32" s="44" t="s">
        <v>53</v>
      </c>
      <c r="B32" s="45"/>
      <c r="C32" s="49" t="s">
        <v>54</v>
      </c>
      <c r="D32" s="45"/>
      <c r="E32" s="47">
        <v>2</v>
      </c>
      <c r="F32" s="47" t="s">
        <v>44</v>
      </c>
      <c r="G32" s="48">
        <v>0</v>
      </c>
      <c r="H32" s="48">
        <f t="shared" si="1"/>
        <v>0</v>
      </c>
    </row>
    <row r="33" spans="1:9" outlineLevel="2">
      <c r="A33" s="44" t="s">
        <v>55</v>
      </c>
      <c r="B33" s="45"/>
      <c r="C33" s="49" t="s">
        <v>56</v>
      </c>
      <c r="D33" s="45"/>
      <c r="E33" s="47">
        <v>4</v>
      </c>
      <c r="F33" s="47" t="s">
        <v>44</v>
      </c>
      <c r="G33" s="48">
        <v>0</v>
      </c>
      <c r="H33" s="48">
        <f t="shared" si="1"/>
        <v>0</v>
      </c>
    </row>
    <row r="34" spans="1:9" outlineLevel="2">
      <c r="A34" s="44" t="s">
        <v>57</v>
      </c>
      <c r="B34" s="45"/>
      <c r="C34" s="49" t="s">
        <v>58</v>
      </c>
      <c r="D34" s="45"/>
      <c r="E34" s="47">
        <v>24</v>
      </c>
      <c r="F34" s="47" t="s">
        <v>44</v>
      </c>
      <c r="G34" s="48">
        <v>0</v>
      </c>
      <c r="H34" s="48">
        <f t="shared" si="1"/>
        <v>0</v>
      </c>
    </row>
    <row r="35" spans="1:9" outlineLevel="2">
      <c r="A35" s="44" t="s">
        <v>59</v>
      </c>
      <c r="B35" s="45"/>
      <c r="C35" s="49" t="s">
        <v>60</v>
      </c>
      <c r="D35" s="45"/>
      <c r="E35" s="47">
        <v>24</v>
      </c>
      <c r="F35" s="47" t="s">
        <v>44</v>
      </c>
      <c r="G35" s="48">
        <v>0</v>
      </c>
      <c r="H35" s="48">
        <f t="shared" si="1"/>
        <v>0</v>
      </c>
    </row>
    <row r="36" spans="1:9" outlineLevel="2">
      <c r="A36" s="44" t="s">
        <v>61</v>
      </c>
      <c r="B36" s="45"/>
      <c r="C36" s="50" t="s">
        <v>62</v>
      </c>
      <c r="D36" s="45"/>
      <c r="E36" s="47">
        <v>24</v>
      </c>
      <c r="F36" s="47" t="s">
        <v>44</v>
      </c>
      <c r="G36" s="48">
        <v>0</v>
      </c>
      <c r="H36" s="48">
        <f t="shared" si="1"/>
        <v>0</v>
      </c>
    </row>
    <row r="37" spans="1:9" outlineLevel="2">
      <c r="A37" s="44" t="s">
        <v>63</v>
      </c>
      <c r="B37" s="51"/>
      <c r="C37" s="52" t="s">
        <v>64</v>
      </c>
      <c r="D37" s="53"/>
      <c r="E37" s="47">
        <v>2</v>
      </c>
      <c r="F37" s="47" t="s">
        <v>44</v>
      </c>
      <c r="G37" s="48">
        <v>0</v>
      </c>
      <c r="H37" s="48">
        <f t="shared" si="1"/>
        <v>0</v>
      </c>
    </row>
    <row r="38" spans="1:9" outlineLevel="2">
      <c r="A38" s="44" t="s">
        <v>65</v>
      </c>
      <c r="B38" s="51"/>
      <c r="C38" s="52" t="s">
        <v>66</v>
      </c>
      <c r="D38" s="53"/>
      <c r="E38" s="47">
        <v>2</v>
      </c>
      <c r="F38" s="47" t="s">
        <v>44</v>
      </c>
      <c r="G38" s="48">
        <v>0</v>
      </c>
      <c r="H38" s="48">
        <f t="shared" si="1"/>
        <v>0</v>
      </c>
    </row>
    <row r="39" spans="1:9" outlineLevel="2">
      <c r="A39" s="44" t="s">
        <v>67</v>
      </c>
      <c r="B39" s="51"/>
      <c r="C39" s="52" t="s">
        <v>68</v>
      </c>
      <c r="D39" s="53"/>
      <c r="E39" s="47">
        <v>2</v>
      </c>
      <c r="F39" s="47" t="s">
        <v>44</v>
      </c>
      <c r="G39" s="48">
        <v>0</v>
      </c>
      <c r="H39" s="48">
        <f t="shared" si="1"/>
        <v>0</v>
      </c>
    </row>
    <row r="40" spans="1:9" outlineLevel="2">
      <c r="A40" s="44" t="s">
        <v>69</v>
      </c>
      <c r="B40" s="51"/>
      <c r="C40" s="52" t="s">
        <v>70</v>
      </c>
      <c r="D40" s="54"/>
      <c r="E40" s="47">
        <v>2</v>
      </c>
      <c r="F40" s="47" t="s">
        <v>44</v>
      </c>
      <c r="G40" s="48">
        <v>0</v>
      </c>
      <c r="H40" s="48">
        <f t="shared" si="1"/>
        <v>0</v>
      </c>
    </row>
    <row r="41" spans="1:9" ht="36" outlineLevel="2">
      <c r="A41" s="44" t="s">
        <v>71</v>
      </c>
      <c r="B41" s="51"/>
      <c r="C41" s="52" t="s">
        <v>72</v>
      </c>
      <c r="D41" s="54"/>
      <c r="E41" s="47">
        <v>65</v>
      </c>
      <c r="F41" s="47" t="s">
        <v>44</v>
      </c>
      <c r="G41" s="48">
        <v>0</v>
      </c>
      <c r="H41" s="48">
        <f t="shared" si="1"/>
        <v>0</v>
      </c>
    </row>
    <row r="42" spans="1:9" outlineLevel="2">
      <c r="A42" s="44"/>
      <c r="B42" s="47"/>
      <c r="C42" s="55"/>
      <c r="D42" s="53"/>
      <c r="E42" s="47"/>
      <c r="F42" s="47"/>
      <c r="G42" s="48"/>
      <c r="H42" s="48"/>
    </row>
    <row r="43" spans="1:9" ht="9.9499999999999993" customHeight="1" outlineLevel="1">
      <c r="A43" s="71"/>
      <c r="B43" s="71"/>
      <c r="C43" s="71"/>
      <c r="D43" s="71"/>
      <c r="E43" s="71"/>
      <c r="F43" s="71"/>
      <c r="G43" s="71"/>
      <c r="H43" s="71"/>
    </row>
    <row r="44" spans="1:9" ht="15.75" outlineLevel="1" thickBot="1">
      <c r="A44" s="41" t="s">
        <v>31</v>
      </c>
      <c r="B44" s="69" t="s">
        <v>73</v>
      </c>
      <c r="C44" s="69"/>
      <c r="D44" s="69"/>
      <c r="E44" s="42">
        <v>1</v>
      </c>
      <c r="F44" s="42" t="s">
        <v>3</v>
      </c>
      <c r="G44" s="43" t="str">
        <f>IF((SUM(H47:H62)&gt;0),SUM(H47:H62),"")</f>
        <v/>
      </c>
      <c r="H44" s="43" t="str">
        <f>IF(G44&lt;&gt;"",E44*G44,"")</f>
        <v/>
      </c>
      <c r="I44" s="40" t="s">
        <v>40</v>
      </c>
    </row>
    <row r="45" spans="1:9" ht="9.9499999999999993" customHeight="1" outlineLevel="2" thickTop="1">
      <c r="A45" s="70"/>
      <c r="B45" s="70"/>
      <c r="C45" s="70"/>
      <c r="D45" s="70"/>
      <c r="E45" s="70"/>
      <c r="F45" s="70"/>
      <c r="G45" s="70"/>
      <c r="H45" s="70"/>
    </row>
    <row r="46" spans="1:9" ht="36" customHeight="1" outlineLevel="2">
      <c r="A46" s="44" t="s">
        <v>74</v>
      </c>
      <c r="B46" s="45"/>
      <c r="C46" s="52" t="s">
        <v>75</v>
      </c>
      <c r="D46" s="45"/>
      <c r="E46" s="47">
        <v>1</v>
      </c>
      <c r="F46" s="47" t="s">
        <v>3</v>
      </c>
      <c r="G46" s="48">
        <v>0</v>
      </c>
      <c r="H46" s="48">
        <f>IF(G46&lt;&gt;"",E46*G46,"")</f>
        <v>0</v>
      </c>
    </row>
    <row r="47" spans="1:9" ht="24" outlineLevel="2">
      <c r="A47" s="44" t="s">
        <v>76</v>
      </c>
      <c r="B47" s="51"/>
      <c r="C47" s="52" t="s">
        <v>77</v>
      </c>
      <c r="D47" s="53"/>
      <c r="E47" s="47">
        <v>57</v>
      </c>
      <c r="F47" s="47" t="s">
        <v>44</v>
      </c>
      <c r="G47" s="48">
        <v>0</v>
      </c>
      <c r="H47" s="48">
        <f t="shared" ref="H47:H61" si="2">IF(G47&lt;&gt;"",E47*G47,"")</f>
        <v>0</v>
      </c>
    </row>
    <row r="48" spans="1:9" outlineLevel="2">
      <c r="A48" s="44" t="s">
        <v>78</v>
      </c>
      <c r="B48" s="51"/>
      <c r="C48" s="52" t="s">
        <v>79</v>
      </c>
      <c r="D48" s="53"/>
      <c r="E48" s="47">
        <v>1</v>
      </c>
      <c r="F48" s="47" t="s">
        <v>3</v>
      </c>
      <c r="G48" s="48">
        <v>0</v>
      </c>
      <c r="H48" s="48">
        <f t="shared" si="2"/>
        <v>0</v>
      </c>
    </row>
    <row r="49" spans="1:9" outlineLevel="2">
      <c r="A49" s="44" t="s">
        <v>80</v>
      </c>
      <c r="B49" s="51"/>
      <c r="C49" s="52" t="s">
        <v>81</v>
      </c>
      <c r="D49" s="53"/>
      <c r="E49" s="47">
        <v>1</v>
      </c>
      <c r="F49" s="47" t="s">
        <v>3</v>
      </c>
      <c r="G49" s="48">
        <v>0</v>
      </c>
      <c r="H49" s="48">
        <f t="shared" si="2"/>
        <v>0</v>
      </c>
    </row>
    <row r="50" spans="1:9" ht="24" outlineLevel="2">
      <c r="A50" s="44" t="s">
        <v>82</v>
      </c>
      <c r="B50" s="51"/>
      <c r="C50" s="52" t="s">
        <v>83</v>
      </c>
      <c r="D50" s="53"/>
      <c r="E50" s="47">
        <v>1</v>
      </c>
      <c r="F50" s="47" t="s">
        <v>3</v>
      </c>
      <c r="G50" s="48">
        <v>0</v>
      </c>
      <c r="H50" s="48">
        <f t="shared" si="2"/>
        <v>0</v>
      </c>
    </row>
    <row r="51" spans="1:9" outlineLevel="2">
      <c r="A51" s="44" t="s">
        <v>84</v>
      </c>
      <c r="B51" s="51"/>
      <c r="C51" s="52" t="s">
        <v>221</v>
      </c>
      <c r="D51" s="53"/>
      <c r="E51" s="47">
        <v>3</v>
      </c>
      <c r="F51" s="47" t="s">
        <v>44</v>
      </c>
      <c r="G51" s="48">
        <v>0</v>
      </c>
      <c r="H51" s="48">
        <f t="shared" si="2"/>
        <v>0</v>
      </c>
    </row>
    <row r="52" spans="1:9" outlineLevel="2">
      <c r="A52" s="44" t="s">
        <v>85</v>
      </c>
      <c r="B52" s="51"/>
      <c r="C52" s="56" t="s">
        <v>86</v>
      </c>
      <c r="D52" s="53"/>
      <c r="E52" s="47">
        <v>1</v>
      </c>
      <c r="F52" s="47" t="s">
        <v>3</v>
      </c>
      <c r="G52" s="48">
        <v>0</v>
      </c>
      <c r="H52" s="48">
        <f t="shared" si="2"/>
        <v>0</v>
      </c>
    </row>
    <row r="53" spans="1:9" outlineLevel="2">
      <c r="A53" s="44" t="s">
        <v>87</v>
      </c>
      <c r="B53" s="51"/>
      <c r="C53" s="56" t="s">
        <v>88</v>
      </c>
      <c r="D53" s="53"/>
      <c r="E53" s="47">
        <v>1</v>
      </c>
      <c r="F53" s="47" t="s">
        <v>3</v>
      </c>
      <c r="G53" s="48">
        <v>0</v>
      </c>
      <c r="H53" s="48">
        <f t="shared" si="2"/>
        <v>0</v>
      </c>
    </row>
    <row r="54" spans="1:9" outlineLevel="2">
      <c r="A54" s="44" t="s">
        <v>89</v>
      </c>
      <c r="B54" s="51"/>
      <c r="C54" s="56" t="s">
        <v>90</v>
      </c>
      <c r="D54" s="53"/>
      <c r="E54" s="47">
        <v>1</v>
      </c>
      <c r="F54" s="47" t="s">
        <v>3</v>
      </c>
      <c r="G54" s="48">
        <v>0</v>
      </c>
      <c r="H54" s="48">
        <f t="shared" si="2"/>
        <v>0</v>
      </c>
    </row>
    <row r="55" spans="1:9" ht="24" outlineLevel="2">
      <c r="A55" s="44" t="s">
        <v>91</v>
      </c>
      <c r="B55" s="51"/>
      <c r="C55" s="52" t="s">
        <v>92</v>
      </c>
      <c r="D55" s="53"/>
      <c r="E55" s="47">
        <v>20</v>
      </c>
      <c r="F55" s="47" t="s">
        <v>93</v>
      </c>
      <c r="G55" s="48">
        <v>0</v>
      </c>
      <c r="H55" s="48">
        <f t="shared" si="2"/>
        <v>0</v>
      </c>
    </row>
    <row r="56" spans="1:9" ht="24" outlineLevel="2">
      <c r="A56" s="44" t="s">
        <v>94</v>
      </c>
      <c r="B56" s="51"/>
      <c r="C56" s="52" t="s">
        <v>95</v>
      </c>
      <c r="D56" s="53"/>
      <c r="E56" s="47">
        <v>400</v>
      </c>
      <c r="F56" s="47" t="s">
        <v>93</v>
      </c>
      <c r="G56" s="48">
        <v>0</v>
      </c>
      <c r="H56" s="48">
        <f t="shared" si="2"/>
        <v>0</v>
      </c>
    </row>
    <row r="57" spans="1:9" ht="24" outlineLevel="2">
      <c r="A57" s="44" t="s">
        <v>96</v>
      </c>
      <c r="B57" s="51"/>
      <c r="C57" s="52" t="s">
        <v>97</v>
      </c>
      <c r="D57" s="53"/>
      <c r="E57" s="47">
        <v>30</v>
      </c>
      <c r="F57" s="47" t="s">
        <v>93</v>
      </c>
      <c r="G57" s="48">
        <v>0</v>
      </c>
      <c r="H57" s="48">
        <f t="shared" si="2"/>
        <v>0</v>
      </c>
    </row>
    <row r="58" spans="1:9" ht="24" outlineLevel="2">
      <c r="A58" s="44" t="s">
        <v>98</v>
      </c>
      <c r="B58" s="51"/>
      <c r="C58" s="52" t="s">
        <v>99</v>
      </c>
      <c r="D58" s="53"/>
      <c r="E58" s="47">
        <v>50</v>
      </c>
      <c r="F58" s="47" t="s">
        <v>93</v>
      </c>
      <c r="G58" s="48">
        <v>0</v>
      </c>
      <c r="H58" s="48">
        <f t="shared" si="2"/>
        <v>0</v>
      </c>
    </row>
    <row r="59" spans="1:9" outlineLevel="2">
      <c r="A59" s="44" t="s">
        <v>100</v>
      </c>
      <c r="B59" s="51"/>
      <c r="C59" s="52" t="s">
        <v>101</v>
      </c>
      <c r="D59" s="53"/>
      <c r="E59" s="47">
        <v>4</v>
      </c>
      <c r="F59" s="47" t="s">
        <v>93</v>
      </c>
      <c r="G59" s="48">
        <v>0</v>
      </c>
      <c r="H59" s="48">
        <f t="shared" si="2"/>
        <v>0</v>
      </c>
    </row>
    <row r="60" spans="1:9" ht="24" outlineLevel="2">
      <c r="A60" s="44" t="s">
        <v>102</v>
      </c>
      <c r="B60" s="51"/>
      <c r="C60" s="52" t="s">
        <v>103</v>
      </c>
      <c r="D60" s="53"/>
      <c r="E60" s="47">
        <v>25</v>
      </c>
      <c r="F60" s="47" t="s">
        <v>93</v>
      </c>
      <c r="G60" s="48">
        <v>0</v>
      </c>
      <c r="H60" s="48">
        <f t="shared" si="2"/>
        <v>0</v>
      </c>
    </row>
    <row r="61" spans="1:9" ht="24" outlineLevel="2">
      <c r="A61" s="44" t="s">
        <v>104</v>
      </c>
      <c r="B61" s="51"/>
      <c r="C61" s="52" t="s">
        <v>105</v>
      </c>
      <c r="D61" s="53"/>
      <c r="E61" s="47">
        <v>12</v>
      </c>
      <c r="F61" s="47" t="s">
        <v>93</v>
      </c>
      <c r="G61" s="48">
        <v>0</v>
      </c>
      <c r="H61" s="48">
        <f t="shared" si="2"/>
        <v>0</v>
      </c>
    </row>
    <row r="62" spans="1:9" outlineLevel="2">
      <c r="A62" s="44"/>
      <c r="B62" s="47"/>
      <c r="C62" s="47"/>
      <c r="D62" s="47"/>
      <c r="E62" s="47"/>
      <c r="F62" s="47"/>
      <c r="G62" s="48"/>
      <c r="H62" s="48"/>
    </row>
    <row r="63" spans="1:9" ht="9.9499999999999993" customHeight="1" outlineLevel="1">
      <c r="A63" s="71"/>
      <c r="B63" s="71"/>
      <c r="C63" s="71"/>
      <c r="D63" s="71"/>
      <c r="E63" s="71"/>
      <c r="F63" s="71"/>
      <c r="G63" s="71"/>
      <c r="H63" s="71"/>
    </row>
    <row r="64" spans="1:9" ht="15.75" outlineLevel="1" thickBot="1">
      <c r="A64" s="41" t="s">
        <v>32</v>
      </c>
      <c r="B64" s="69" t="s">
        <v>106</v>
      </c>
      <c r="C64" s="69"/>
      <c r="D64" s="69"/>
      <c r="E64" s="42">
        <v>1</v>
      </c>
      <c r="F64" s="42" t="s">
        <v>3</v>
      </c>
      <c r="G64" s="43" t="str">
        <f>IF((SUM(H66:H103)&gt;0),SUM(H66:H103),"")</f>
        <v/>
      </c>
      <c r="H64" s="43" t="str">
        <f>IF(G64&lt;&gt;"",E64*G64,"")</f>
        <v/>
      </c>
      <c r="I64" s="40" t="s">
        <v>40</v>
      </c>
    </row>
    <row r="65" spans="1:8" ht="9.9499999999999993" customHeight="1" outlineLevel="2" thickTop="1">
      <c r="A65" s="70"/>
      <c r="B65" s="70"/>
      <c r="C65" s="70"/>
      <c r="D65" s="70"/>
      <c r="E65" s="70"/>
      <c r="F65" s="70"/>
      <c r="G65" s="70"/>
      <c r="H65" s="70"/>
    </row>
    <row r="66" spans="1:8" outlineLevel="2">
      <c r="A66" s="44" t="s">
        <v>107</v>
      </c>
      <c r="B66" s="51"/>
      <c r="C66" s="56" t="s">
        <v>108</v>
      </c>
      <c r="D66" s="53"/>
      <c r="E66" s="47">
        <v>1596</v>
      </c>
      <c r="F66" s="47" t="s">
        <v>109</v>
      </c>
      <c r="G66" s="48">
        <v>0</v>
      </c>
      <c r="H66" s="48">
        <f t="shared" ref="H66:H103" si="3">IF(G66&lt;&gt;"",E66*G66,"")</f>
        <v>0</v>
      </c>
    </row>
    <row r="67" spans="1:8" outlineLevel="2">
      <c r="A67" s="44" t="s">
        <v>110</v>
      </c>
      <c r="B67" s="51"/>
      <c r="C67" s="56" t="s">
        <v>111</v>
      </c>
      <c r="D67" s="53"/>
      <c r="E67" s="47">
        <v>6</v>
      </c>
      <c r="F67" s="47" t="s">
        <v>44</v>
      </c>
      <c r="G67" s="48">
        <v>0</v>
      </c>
      <c r="H67" s="48">
        <f t="shared" si="3"/>
        <v>0</v>
      </c>
    </row>
    <row r="68" spans="1:8" outlineLevel="2">
      <c r="A68" s="44" t="s">
        <v>112</v>
      </c>
      <c r="B68" s="51"/>
      <c r="C68" s="56" t="s">
        <v>113</v>
      </c>
      <c r="D68" s="53"/>
      <c r="E68" s="47">
        <v>12</v>
      </c>
      <c r="F68" s="47" t="s">
        <v>44</v>
      </c>
      <c r="G68" s="48">
        <v>0</v>
      </c>
      <c r="H68" s="48">
        <f t="shared" si="3"/>
        <v>0</v>
      </c>
    </row>
    <row r="69" spans="1:8" outlineLevel="2">
      <c r="A69" s="44" t="s">
        <v>114</v>
      </c>
      <c r="B69" s="51"/>
      <c r="C69" s="56" t="s">
        <v>115</v>
      </c>
      <c r="D69" s="53"/>
      <c r="E69" s="47">
        <v>6</v>
      </c>
      <c r="F69" s="47" t="s">
        <v>44</v>
      </c>
      <c r="G69" s="48">
        <v>0</v>
      </c>
      <c r="H69" s="48">
        <f t="shared" si="3"/>
        <v>0</v>
      </c>
    </row>
    <row r="70" spans="1:8" outlineLevel="2">
      <c r="A70" s="44" t="s">
        <v>116</v>
      </c>
      <c r="B70" s="51"/>
      <c r="C70" s="56" t="s">
        <v>117</v>
      </c>
      <c r="D70" s="53"/>
      <c r="E70" s="47">
        <v>1</v>
      </c>
      <c r="F70" s="47" t="s">
        <v>44</v>
      </c>
      <c r="G70" s="48">
        <v>0</v>
      </c>
      <c r="H70" s="48">
        <f t="shared" si="3"/>
        <v>0</v>
      </c>
    </row>
    <row r="71" spans="1:8" outlineLevel="2">
      <c r="A71" s="44" t="s">
        <v>118</v>
      </c>
      <c r="B71" s="51"/>
      <c r="C71" s="56" t="s">
        <v>119</v>
      </c>
      <c r="D71" s="53"/>
      <c r="E71" s="47">
        <v>12</v>
      </c>
      <c r="F71" s="47" t="s">
        <v>44</v>
      </c>
      <c r="G71" s="48">
        <v>0</v>
      </c>
      <c r="H71" s="48">
        <f t="shared" si="3"/>
        <v>0</v>
      </c>
    </row>
    <row r="72" spans="1:8" outlineLevel="2">
      <c r="A72" s="44" t="s">
        <v>120</v>
      </c>
      <c r="B72" s="51"/>
      <c r="C72" s="56" t="s">
        <v>121</v>
      </c>
      <c r="D72" s="53"/>
      <c r="E72" s="47">
        <v>12</v>
      </c>
      <c r="F72" s="47" t="s">
        <v>44</v>
      </c>
      <c r="G72" s="48">
        <v>0</v>
      </c>
      <c r="H72" s="48">
        <f t="shared" si="3"/>
        <v>0</v>
      </c>
    </row>
    <row r="73" spans="1:8" outlineLevel="2">
      <c r="A73" s="44" t="s">
        <v>122</v>
      </c>
      <c r="B73" s="51"/>
      <c r="C73" s="56" t="s">
        <v>123</v>
      </c>
      <c r="D73" s="53"/>
      <c r="E73" s="47">
        <v>6</v>
      </c>
      <c r="F73" s="47" t="s">
        <v>44</v>
      </c>
      <c r="G73" s="48">
        <v>0</v>
      </c>
      <c r="H73" s="48">
        <f t="shared" si="3"/>
        <v>0</v>
      </c>
    </row>
    <row r="74" spans="1:8" outlineLevel="2">
      <c r="A74" s="44" t="s">
        <v>124</v>
      </c>
      <c r="B74" s="51"/>
      <c r="C74" s="56" t="s">
        <v>125</v>
      </c>
      <c r="D74" s="53"/>
      <c r="E74" s="47">
        <v>6</v>
      </c>
      <c r="F74" s="47" t="s">
        <v>44</v>
      </c>
      <c r="G74" s="48">
        <v>0</v>
      </c>
      <c r="H74" s="48">
        <f t="shared" si="3"/>
        <v>0</v>
      </c>
    </row>
    <row r="75" spans="1:8" outlineLevel="2">
      <c r="A75" s="44" t="s">
        <v>126</v>
      </c>
      <c r="B75" s="51"/>
      <c r="C75" s="56" t="s">
        <v>127</v>
      </c>
      <c r="D75" s="53"/>
      <c r="E75" s="47">
        <v>6</v>
      </c>
      <c r="F75" s="47" t="s">
        <v>44</v>
      </c>
      <c r="G75" s="48">
        <v>0</v>
      </c>
      <c r="H75" s="48">
        <f t="shared" si="3"/>
        <v>0</v>
      </c>
    </row>
    <row r="76" spans="1:8" outlineLevel="2">
      <c r="A76" s="44" t="s">
        <v>128</v>
      </c>
      <c r="B76" s="51"/>
      <c r="C76" s="56" t="s">
        <v>129</v>
      </c>
      <c r="D76" s="53"/>
      <c r="E76" s="47">
        <v>6</v>
      </c>
      <c r="F76" s="47" t="s">
        <v>44</v>
      </c>
      <c r="G76" s="48">
        <v>0</v>
      </c>
      <c r="H76" s="48">
        <f t="shared" si="3"/>
        <v>0</v>
      </c>
    </row>
    <row r="77" spans="1:8" outlineLevel="2">
      <c r="A77" s="44" t="s">
        <v>130</v>
      </c>
      <c r="B77" s="51"/>
      <c r="C77" s="56" t="s">
        <v>131</v>
      </c>
      <c r="D77" s="53"/>
      <c r="E77" s="47">
        <v>6</v>
      </c>
      <c r="F77" s="47" t="s">
        <v>44</v>
      </c>
      <c r="G77" s="48">
        <v>0</v>
      </c>
      <c r="H77" s="48">
        <f t="shared" si="3"/>
        <v>0</v>
      </c>
    </row>
    <row r="78" spans="1:8" outlineLevel="2">
      <c r="A78" s="44" t="s">
        <v>132</v>
      </c>
      <c r="B78" s="51"/>
      <c r="C78" s="56" t="s">
        <v>133</v>
      </c>
      <c r="D78" s="53"/>
      <c r="E78" s="47">
        <v>6</v>
      </c>
      <c r="F78" s="47" t="s">
        <v>44</v>
      </c>
      <c r="G78" s="48">
        <v>0</v>
      </c>
      <c r="H78" s="48">
        <f t="shared" si="3"/>
        <v>0</v>
      </c>
    </row>
    <row r="79" spans="1:8" outlineLevel="2">
      <c r="A79" s="44" t="s">
        <v>134</v>
      </c>
      <c r="B79" s="51"/>
      <c r="C79" s="56" t="s">
        <v>135</v>
      </c>
      <c r="D79" s="53"/>
      <c r="E79" s="47">
        <v>6</v>
      </c>
      <c r="F79" s="47" t="s">
        <v>44</v>
      </c>
      <c r="G79" s="48">
        <v>0</v>
      </c>
      <c r="H79" s="48">
        <f t="shared" si="3"/>
        <v>0</v>
      </c>
    </row>
    <row r="80" spans="1:8" outlineLevel="2">
      <c r="A80" s="44" t="s">
        <v>136</v>
      </c>
      <c r="B80" s="51"/>
      <c r="C80" s="56" t="s">
        <v>137</v>
      </c>
      <c r="D80" s="53"/>
      <c r="E80" s="47">
        <v>4</v>
      </c>
      <c r="F80" s="47" t="s">
        <v>44</v>
      </c>
      <c r="G80" s="48">
        <v>0</v>
      </c>
      <c r="H80" s="48">
        <f t="shared" si="3"/>
        <v>0</v>
      </c>
    </row>
    <row r="81" spans="1:8" outlineLevel="2">
      <c r="A81" s="44" t="s">
        <v>138</v>
      </c>
      <c r="B81" s="51"/>
      <c r="C81" s="56" t="s">
        <v>139</v>
      </c>
      <c r="D81" s="53"/>
      <c r="E81" s="47">
        <v>6</v>
      </c>
      <c r="F81" s="47" t="s">
        <v>44</v>
      </c>
      <c r="G81" s="48">
        <v>0</v>
      </c>
      <c r="H81" s="48">
        <f t="shared" si="3"/>
        <v>0</v>
      </c>
    </row>
    <row r="82" spans="1:8" outlineLevel="2">
      <c r="A82" s="44" t="s">
        <v>140</v>
      </c>
      <c r="B82" s="51"/>
      <c r="C82" s="56" t="s">
        <v>141</v>
      </c>
      <c r="D82" s="53"/>
      <c r="E82" s="47">
        <v>1</v>
      </c>
      <c r="F82" s="47" t="s">
        <v>44</v>
      </c>
      <c r="G82" s="48">
        <v>0</v>
      </c>
      <c r="H82" s="48">
        <f t="shared" si="3"/>
        <v>0</v>
      </c>
    </row>
    <row r="83" spans="1:8" outlineLevel="2">
      <c r="A83" s="44" t="s">
        <v>142</v>
      </c>
      <c r="B83" s="51"/>
      <c r="C83" s="56" t="s">
        <v>143</v>
      </c>
      <c r="D83" s="53"/>
      <c r="E83" s="47">
        <v>1</v>
      </c>
      <c r="F83" s="47" t="s">
        <v>44</v>
      </c>
      <c r="G83" s="48">
        <v>0</v>
      </c>
      <c r="H83" s="48">
        <f t="shared" si="3"/>
        <v>0</v>
      </c>
    </row>
    <row r="84" spans="1:8" outlineLevel="2">
      <c r="A84" s="44" t="s">
        <v>144</v>
      </c>
      <c r="B84" s="51"/>
      <c r="C84" s="56" t="s">
        <v>145</v>
      </c>
      <c r="D84" s="53"/>
      <c r="E84" s="47">
        <v>4</v>
      </c>
      <c r="F84" s="47" t="s">
        <v>44</v>
      </c>
      <c r="G84" s="48">
        <v>0</v>
      </c>
      <c r="H84" s="48">
        <f t="shared" si="3"/>
        <v>0</v>
      </c>
    </row>
    <row r="85" spans="1:8" outlineLevel="2">
      <c r="A85" s="44" t="s">
        <v>146</v>
      </c>
      <c r="B85" s="51"/>
      <c r="C85" s="56" t="s">
        <v>147</v>
      </c>
      <c r="D85" s="53"/>
      <c r="E85" s="47">
        <v>1</v>
      </c>
      <c r="F85" s="47" t="s">
        <v>44</v>
      </c>
      <c r="G85" s="48">
        <v>0</v>
      </c>
      <c r="H85" s="48">
        <f t="shared" si="3"/>
        <v>0</v>
      </c>
    </row>
    <row r="86" spans="1:8" outlineLevel="2">
      <c r="A86" s="44" t="s">
        <v>148</v>
      </c>
      <c r="B86" s="51"/>
      <c r="C86" s="56" t="s">
        <v>149</v>
      </c>
      <c r="D86" s="53"/>
      <c r="E86" s="47">
        <v>8</v>
      </c>
      <c r="F86" s="47" t="s">
        <v>44</v>
      </c>
      <c r="G86" s="48">
        <v>0</v>
      </c>
      <c r="H86" s="48">
        <f t="shared" si="3"/>
        <v>0</v>
      </c>
    </row>
    <row r="87" spans="1:8" outlineLevel="2">
      <c r="A87" s="44" t="s">
        <v>150</v>
      </c>
      <c r="B87" s="51"/>
      <c r="C87" s="56" t="s">
        <v>151</v>
      </c>
      <c r="D87" s="53"/>
      <c r="E87" s="47">
        <v>6</v>
      </c>
      <c r="F87" s="47" t="s">
        <v>44</v>
      </c>
      <c r="G87" s="48">
        <v>0</v>
      </c>
      <c r="H87" s="48">
        <f t="shared" si="3"/>
        <v>0</v>
      </c>
    </row>
    <row r="88" spans="1:8" outlineLevel="2">
      <c r="A88" s="44" t="s">
        <v>152</v>
      </c>
      <c r="B88" s="51"/>
      <c r="C88" s="56" t="s">
        <v>153</v>
      </c>
      <c r="D88" s="53"/>
      <c r="E88" s="47">
        <v>24</v>
      </c>
      <c r="F88" s="47" t="s">
        <v>93</v>
      </c>
      <c r="G88" s="48">
        <v>0</v>
      </c>
      <c r="H88" s="48">
        <f t="shared" si="3"/>
        <v>0</v>
      </c>
    </row>
    <row r="89" spans="1:8" outlineLevel="2">
      <c r="A89" s="90" t="s">
        <v>154</v>
      </c>
      <c r="B89" s="51"/>
      <c r="C89" s="89" t="s">
        <v>223</v>
      </c>
      <c r="D89" s="53"/>
      <c r="E89" s="47">
        <v>90</v>
      </c>
      <c r="F89" s="47" t="s">
        <v>93</v>
      </c>
      <c r="G89" s="48">
        <v>0</v>
      </c>
      <c r="H89" s="48">
        <f t="shared" si="3"/>
        <v>0</v>
      </c>
    </row>
    <row r="90" spans="1:8" outlineLevel="2">
      <c r="A90" s="44" t="s">
        <v>155</v>
      </c>
      <c r="B90" s="51"/>
      <c r="C90" s="56" t="s">
        <v>156</v>
      </c>
      <c r="D90" s="53"/>
      <c r="E90" s="47">
        <v>4</v>
      </c>
      <c r="F90" s="47" t="s">
        <v>44</v>
      </c>
      <c r="G90" s="48">
        <v>0</v>
      </c>
      <c r="H90" s="48">
        <f t="shared" si="3"/>
        <v>0</v>
      </c>
    </row>
    <row r="91" spans="1:8" outlineLevel="2">
      <c r="A91" s="44" t="s">
        <v>157</v>
      </c>
      <c r="B91" s="51"/>
      <c r="C91" s="56" t="s">
        <v>158</v>
      </c>
      <c r="D91" s="53"/>
      <c r="E91" s="47">
        <v>10</v>
      </c>
      <c r="F91" s="47" t="s">
        <v>44</v>
      </c>
      <c r="G91" s="48">
        <v>0</v>
      </c>
      <c r="H91" s="48">
        <f t="shared" si="3"/>
        <v>0</v>
      </c>
    </row>
    <row r="92" spans="1:8" outlineLevel="2">
      <c r="A92" s="44" t="s">
        <v>159</v>
      </c>
      <c r="B92" s="51"/>
      <c r="C92" s="56" t="s">
        <v>160</v>
      </c>
      <c r="D92" s="53"/>
      <c r="E92" s="47">
        <v>20</v>
      </c>
      <c r="F92" s="47" t="s">
        <v>44</v>
      </c>
      <c r="G92" s="48">
        <v>0</v>
      </c>
      <c r="H92" s="48">
        <f t="shared" si="3"/>
        <v>0</v>
      </c>
    </row>
    <row r="93" spans="1:8" outlineLevel="2">
      <c r="A93" s="44" t="s">
        <v>161</v>
      </c>
      <c r="B93" s="51"/>
      <c r="C93" s="56" t="s">
        <v>162</v>
      </c>
      <c r="D93" s="53"/>
      <c r="E93" s="47">
        <v>8</v>
      </c>
      <c r="F93" s="47" t="s">
        <v>44</v>
      </c>
      <c r="G93" s="48">
        <v>0</v>
      </c>
      <c r="H93" s="48">
        <f t="shared" si="3"/>
        <v>0</v>
      </c>
    </row>
    <row r="94" spans="1:8" outlineLevel="2">
      <c r="A94" s="44" t="s">
        <v>163</v>
      </c>
      <c r="B94" s="51"/>
      <c r="C94" s="56" t="s">
        <v>164</v>
      </c>
      <c r="D94" s="53"/>
      <c r="E94" s="47">
        <v>9</v>
      </c>
      <c r="F94" s="47" t="s">
        <v>44</v>
      </c>
      <c r="G94" s="48">
        <v>0</v>
      </c>
      <c r="H94" s="48">
        <f t="shared" si="3"/>
        <v>0</v>
      </c>
    </row>
    <row r="95" spans="1:8" outlineLevel="2">
      <c r="A95" s="44" t="s">
        <v>165</v>
      </c>
      <c r="B95" s="51"/>
      <c r="C95" s="56" t="s">
        <v>166</v>
      </c>
      <c r="D95" s="53"/>
      <c r="E95" s="47">
        <v>4</v>
      </c>
      <c r="F95" s="47" t="s">
        <v>44</v>
      </c>
      <c r="G95" s="48">
        <v>0</v>
      </c>
      <c r="H95" s="48">
        <f t="shared" si="3"/>
        <v>0</v>
      </c>
    </row>
    <row r="96" spans="1:8" outlineLevel="2">
      <c r="A96" s="44" t="s">
        <v>167</v>
      </c>
      <c r="B96" s="51"/>
      <c r="C96" s="56" t="s">
        <v>168</v>
      </c>
      <c r="D96" s="53"/>
      <c r="E96" s="47">
        <v>8</v>
      </c>
      <c r="F96" s="47" t="s">
        <v>44</v>
      </c>
      <c r="G96" s="48">
        <v>0</v>
      </c>
      <c r="H96" s="48">
        <f t="shared" si="3"/>
        <v>0</v>
      </c>
    </row>
    <row r="97" spans="1:9" outlineLevel="2">
      <c r="A97" s="44" t="s">
        <v>169</v>
      </c>
      <c r="B97" s="51"/>
      <c r="C97" s="56" t="s">
        <v>170</v>
      </c>
      <c r="D97" s="53"/>
      <c r="E97" s="47">
        <v>4</v>
      </c>
      <c r="F97" s="47" t="s">
        <v>44</v>
      </c>
      <c r="G97" s="48">
        <v>0</v>
      </c>
      <c r="H97" s="48">
        <f t="shared" si="3"/>
        <v>0</v>
      </c>
    </row>
    <row r="98" spans="1:9" outlineLevel="2">
      <c r="A98" s="44" t="s">
        <v>171</v>
      </c>
      <c r="B98" s="51"/>
      <c r="C98" s="56" t="s">
        <v>172</v>
      </c>
      <c r="D98" s="53"/>
      <c r="E98" s="47">
        <v>8</v>
      </c>
      <c r="F98" s="47" t="s">
        <v>44</v>
      </c>
      <c r="G98" s="48">
        <v>0</v>
      </c>
      <c r="H98" s="48">
        <f t="shared" si="3"/>
        <v>0</v>
      </c>
    </row>
    <row r="99" spans="1:9" outlineLevel="2">
      <c r="A99" s="44" t="s">
        <v>173</v>
      </c>
      <c r="B99" s="51"/>
      <c r="C99" s="56" t="s">
        <v>174</v>
      </c>
      <c r="D99" s="53"/>
      <c r="E99" s="47">
        <v>4</v>
      </c>
      <c r="F99" s="47" t="s">
        <v>44</v>
      </c>
      <c r="G99" s="48">
        <v>0</v>
      </c>
      <c r="H99" s="48">
        <f t="shared" si="3"/>
        <v>0</v>
      </c>
    </row>
    <row r="100" spans="1:9" outlineLevel="2">
      <c r="A100" s="44" t="s">
        <v>175</v>
      </c>
      <c r="B100" s="51"/>
      <c r="C100" s="56" t="s">
        <v>176</v>
      </c>
      <c r="D100" s="53"/>
      <c r="E100" s="47">
        <v>35</v>
      </c>
      <c r="F100" s="47" t="s">
        <v>44</v>
      </c>
      <c r="G100" s="48">
        <v>0</v>
      </c>
      <c r="H100" s="48">
        <f t="shared" si="3"/>
        <v>0</v>
      </c>
    </row>
    <row r="101" spans="1:9" outlineLevel="2">
      <c r="A101" s="44" t="s">
        <v>177</v>
      </c>
      <c r="B101" s="51"/>
      <c r="C101" s="56" t="s">
        <v>178</v>
      </c>
      <c r="D101" s="53"/>
      <c r="E101" s="47">
        <v>80</v>
      </c>
      <c r="F101" s="47" t="s">
        <v>44</v>
      </c>
      <c r="G101" s="48">
        <v>0</v>
      </c>
      <c r="H101" s="48">
        <f t="shared" si="3"/>
        <v>0</v>
      </c>
    </row>
    <row r="102" spans="1:9" outlineLevel="2">
      <c r="A102" s="44" t="s">
        <v>179</v>
      </c>
      <c r="B102" s="51"/>
      <c r="C102" s="56" t="s">
        <v>180</v>
      </c>
      <c r="D102" s="53"/>
      <c r="E102" s="47">
        <v>20</v>
      </c>
      <c r="F102" s="47" t="s">
        <v>44</v>
      </c>
      <c r="G102" s="48">
        <v>0</v>
      </c>
      <c r="H102" s="48">
        <f t="shared" si="3"/>
        <v>0</v>
      </c>
    </row>
    <row r="103" spans="1:9" outlineLevel="2">
      <c r="A103" s="44" t="s">
        <v>181</v>
      </c>
      <c r="B103" s="51"/>
      <c r="C103" s="56" t="s">
        <v>182</v>
      </c>
      <c r="D103" s="53"/>
      <c r="E103" s="47">
        <v>40</v>
      </c>
      <c r="F103" s="47" t="s">
        <v>44</v>
      </c>
      <c r="G103" s="48">
        <v>0</v>
      </c>
      <c r="H103" s="48">
        <f t="shared" si="3"/>
        <v>0</v>
      </c>
    </row>
    <row r="104" spans="1:9" ht="9.9499999999999993" customHeight="1" outlineLevel="1">
      <c r="A104" s="71"/>
      <c r="B104" s="71"/>
      <c r="C104" s="71"/>
      <c r="D104" s="71"/>
      <c r="E104" s="71"/>
      <c r="F104" s="71"/>
      <c r="G104" s="71"/>
      <c r="H104" s="71"/>
    </row>
    <row r="105" spans="1:9" ht="15.75" outlineLevel="1" thickBot="1">
      <c r="A105" s="41" t="s">
        <v>33</v>
      </c>
      <c r="B105" s="69" t="s">
        <v>183</v>
      </c>
      <c r="C105" s="69"/>
      <c r="D105" s="69"/>
      <c r="E105" s="42">
        <v>1</v>
      </c>
      <c r="F105" s="42" t="s">
        <v>3</v>
      </c>
      <c r="G105" s="43" t="str">
        <f>IF((SUM(H107:H128)&gt;0),SUM(H107:H128),"")</f>
        <v/>
      </c>
      <c r="H105" s="43" t="str">
        <f>IF(G105&lt;&gt;"",E105*G105,"")</f>
        <v/>
      </c>
      <c r="I105" s="40" t="s">
        <v>40</v>
      </c>
    </row>
    <row r="106" spans="1:9" ht="9.9499999999999993" customHeight="1" thickTop="1">
      <c r="A106" s="70"/>
      <c r="B106" s="70"/>
      <c r="C106" s="70"/>
      <c r="D106" s="70"/>
      <c r="E106" s="70"/>
      <c r="F106" s="70"/>
      <c r="G106" s="70"/>
      <c r="H106" s="70"/>
    </row>
    <row r="107" spans="1:9" ht="48">
      <c r="A107" s="44" t="s">
        <v>184</v>
      </c>
      <c r="B107" s="51"/>
      <c r="C107" s="52" t="s">
        <v>185</v>
      </c>
      <c r="D107" s="53"/>
      <c r="E107" s="47">
        <v>1</v>
      </c>
      <c r="F107" s="47" t="s">
        <v>3</v>
      </c>
      <c r="G107" s="48">
        <v>0</v>
      </c>
      <c r="H107" s="48">
        <f>IF(G107&lt;&gt;"",E107*G107,"")</f>
        <v>0</v>
      </c>
    </row>
    <row r="108" spans="1:9" ht="15.75" customHeight="1">
      <c r="A108" s="44" t="s">
        <v>186</v>
      </c>
      <c r="B108" s="51"/>
      <c r="C108" s="52" t="s">
        <v>187</v>
      </c>
      <c r="D108" s="53"/>
      <c r="E108" s="47"/>
      <c r="F108" s="47"/>
      <c r="G108" s="48">
        <v>0</v>
      </c>
      <c r="H108" s="48">
        <f t="shared" ref="H108:H123" si="4">IF(G108&lt;&gt;"",E108*G108,"")</f>
        <v>0</v>
      </c>
    </row>
    <row r="109" spans="1:9" ht="16.5" customHeight="1">
      <c r="A109" s="44" t="s">
        <v>188</v>
      </c>
      <c r="B109" s="51"/>
      <c r="C109" s="52" t="s">
        <v>222</v>
      </c>
      <c r="D109" s="53"/>
      <c r="E109" s="47">
        <v>1</v>
      </c>
      <c r="F109" s="47" t="s">
        <v>3</v>
      </c>
      <c r="G109" s="48">
        <v>0</v>
      </c>
      <c r="H109" s="48">
        <f t="shared" si="4"/>
        <v>0</v>
      </c>
    </row>
    <row r="110" spans="1:9">
      <c r="A110" s="44" t="s">
        <v>189</v>
      </c>
      <c r="B110" s="51"/>
      <c r="C110" s="52" t="s">
        <v>190</v>
      </c>
      <c r="D110" s="53"/>
      <c r="E110" s="47">
        <v>1</v>
      </c>
      <c r="F110" s="47" t="s">
        <v>3</v>
      </c>
      <c r="G110" s="48">
        <v>0</v>
      </c>
      <c r="H110" s="48">
        <f t="shared" si="4"/>
        <v>0</v>
      </c>
    </row>
    <row r="111" spans="1:9">
      <c r="A111" s="44" t="s">
        <v>191</v>
      </c>
      <c r="B111" s="51"/>
      <c r="C111" s="52" t="s">
        <v>192</v>
      </c>
      <c r="D111" s="53"/>
      <c r="E111" s="47">
        <v>6</v>
      </c>
      <c r="F111" s="47" t="s">
        <v>44</v>
      </c>
      <c r="G111" s="48">
        <v>0</v>
      </c>
      <c r="H111" s="48">
        <f t="shared" si="4"/>
        <v>0</v>
      </c>
    </row>
    <row r="112" spans="1:9">
      <c r="A112" s="44" t="s">
        <v>193</v>
      </c>
      <c r="B112" s="51"/>
      <c r="C112" s="52" t="s">
        <v>194</v>
      </c>
      <c r="D112" s="53"/>
      <c r="E112" s="47">
        <v>1</v>
      </c>
      <c r="F112" s="47" t="s">
        <v>3</v>
      </c>
      <c r="G112" s="48">
        <v>0</v>
      </c>
      <c r="H112" s="48">
        <f t="shared" si="4"/>
        <v>0</v>
      </c>
    </row>
    <row r="113" spans="1:8">
      <c r="A113" s="44" t="s">
        <v>195</v>
      </c>
      <c r="B113" s="51"/>
      <c r="C113" s="52" t="s">
        <v>196</v>
      </c>
      <c r="D113" s="53"/>
      <c r="E113" s="47">
        <v>1</v>
      </c>
      <c r="F113" s="47" t="s">
        <v>3</v>
      </c>
      <c r="G113" s="48">
        <v>0</v>
      </c>
      <c r="H113" s="48">
        <f t="shared" si="4"/>
        <v>0</v>
      </c>
    </row>
    <row r="114" spans="1:8">
      <c r="A114" s="44" t="s">
        <v>197</v>
      </c>
      <c r="B114" s="51"/>
      <c r="C114" s="56" t="s">
        <v>86</v>
      </c>
      <c r="D114" s="53"/>
      <c r="E114" s="47">
        <v>1</v>
      </c>
      <c r="F114" s="47" t="s">
        <v>3</v>
      </c>
      <c r="G114" s="48">
        <v>0</v>
      </c>
      <c r="H114" s="48">
        <f t="shared" si="4"/>
        <v>0</v>
      </c>
    </row>
    <row r="115" spans="1:8">
      <c r="A115" s="44" t="s">
        <v>198</v>
      </c>
      <c r="B115" s="51"/>
      <c r="C115" s="56" t="s">
        <v>199</v>
      </c>
      <c r="D115" s="53"/>
      <c r="E115" s="47">
        <v>2</v>
      </c>
      <c r="F115" s="47" t="s">
        <v>44</v>
      </c>
      <c r="G115" s="48">
        <v>0</v>
      </c>
      <c r="H115" s="48">
        <f t="shared" si="4"/>
        <v>0</v>
      </c>
    </row>
    <row r="116" spans="1:8">
      <c r="A116" s="44" t="s">
        <v>200</v>
      </c>
      <c r="B116" s="51"/>
      <c r="C116" s="56" t="s">
        <v>201</v>
      </c>
      <c r="D116" s="53"/>
      <c r="E116" s="47">
        <v>1</v>
      </c>
      <c r="F116" s="47" t="s">
        <v>3</v>
      </c>
      <c r="G116" s="48">
        <v>0</v>
      </c>
      <c r="H116" s="48">
        <f t="shared" si="4"/>
        <v>0</v>
      </c>
    </row>
    <row r="117" spans="1:8">
      <c r="A117" s="44" t="s">
        <v>202</v>
      </c>
      <c r="B117" s="51"/>
      <c r="C117" s="56" t="s">
        <v>203</v>
      </c>
      <c r="D117" s="53"/>
      <c r="E117" s="47">
        <v>2</v>
      </c>
      <c r="F117" s="47" t="s">
        <v>44</v>
      </c>
      <c r="G117" s="48">
        <v>0</v>
      </c>
      <c r="H117" s="48">
        <f t="shared" si="4"/>
        <v>0</v>
      </c>
    </row>
    <row r="118" spans="1:8">
      <c r="A118" s="44" t="s">
        <v>204</v>
      </c>
      <c r="B118" s="51"/>
      <c r="C118" s="56" t="s">
        <v>205</v>
      </c>
      <c r="D118" s="53"/>
      <c r="E118" s="47">
        <v>3</v>
      </c>
      <c r="F118" s="47" t="s">
        <v>44</v>
      </c>
      <c r="G118" s="48">
        <v>0</v>
      </c>
      <c r="H118" s="48">
        <f t="shared" si="4"/>
        <v>0</v>
      </c>
    </row>
    <row r="119" spans="1:8">
      <c r="A119" s="44" t="s">
        <v>206</v>
      </c>
      <c r="B119" s="51"/>
      <c r="C119" s="56" t="s">
        <v>207</v>
      </c>
      <c r="D119" s="53"/>
      <c r="E119" s="47">
        <v>3</v>
      </c>
      <c r="F119" s="47" t="s">
        <v>44</v>
      </c>
      <c r="G119" s="48">
        <v>0</v>
      </c>
      <c r="H119" s="48">
        <f t="shared" si="4"/>
        <v>0</v>
      </c>
    </row>
    <row r="120" spans="1:8" ht="20.25" customHeight="1">
      <c r="A120" s="44" t="s">
        <v>208</v>
      </c>
      <c r="B120" s="51"/>
      <c r="C120" s="52" t="s">
        <v>209</v>
      </c>
      <c r="D120" s="53"/>
      <c r="E120" s="47">
        <v>2</v>
      </c>
      <c r="F120" s="47" t="s">
        <v>3</v>
      </c>
      <c r="G120" s="48">
        <v>0</v>
      </c>
      <c r="H120" s="48">
        <f t="shared" si="4"/>
        <v>0</v>
      </c>
    </row>
    <row r="121" spans="1:8">
      <c r="A121" s="44" t="s">
        <v>210</v>
      </c>
      <c r="B121" s="51"/>
      <c r="C121" s="56" t="s">
        <v>211</v>
      </c>
      <c r="D121" s="53"/>
      <c r="E121" s="47">
        <v>1</v>
      </c>
      <c r="F121" s="47" t="s">
        <v>3</v>
      </c>
      <c r="G121" s="48">
        <v>0</v>
      </c>
      <c r="H121" s="48">
        <f t="shared" si="4"/>
        <v>0</v>
      </c>
    </row>
    <row r="122" spans="1:8">
      <c r="A122" s="44" t="s">
        <v>212</v>
      </c>
      <c r="B122" s="51"/>
      <c r="C122" s="56" t="s">
        <v>213</v>
      </c>
      <c r="D122" s="53"/>
      <c r="E122" s="47">
        <v>1</v>
      </c>
      <c r="F122" s="47" t="s">
        <v>3</v>
      </c>
      <c r="G122" s="48">
        <v>0</v>
      </c>
      <c r="H122" s="48">
        <f t="shared" si="4"/>
        <v>0</v>
      </c>
    </row>
    <row r="123" spans="1:8" ht="48">
      <c r="A123" s="44" t="s">
        <v>214</v>
      </c>
      <c r="B123" s="51"/>
      <c r="C123" s="52" t="s">
        <v>215</v>
      </c>
      <c r="D123" s="53"/>
      <c r="E123" s="47">
        <v>4</v>
      </c>
      <c r="F123" s="47" t="s">
        <v>3</v>
      </c>
      <c r="G123" s="48">
        <v>0</v>
      </c>
      <c r="H123" s="48">
        <f t="shared" si="4"/>
        <v>0</v>
      </c>
    </row>
    <row r="124" spans="1:8">
      <c r="A124" s="44"/>
      <c r="B124" s="47"/>
      <c r="C124" s="47"/>
      <c r="D124" s="47"/>
      <c r="E124" s="47"/>
      <c r="F124" s="47"/>
      <c r="G124" s="48"/>
      <c r="H124" s="48"/>
    </row>
    <row r="125" spans="1:8">
      <c r="A125" s="44"/>
      <c r="B125" s="47"/>
      <c r="C125" s="47"/>
      <c r="D125" s="47"/>
      <c r="E125" s="47"/>
      <c r="F125" s="47"/>
      <c r="G125" s="48"/>
      <c r="H125" s="48"/>
    </row>
    <row r="126" spans="1:8">
      <c r="A126" s="44"/>
      <c r="B126" s="47"/>
      <c r="C126" s="47"/>
      <c r="D126" s="47"/>
      <c r="E126" s="47"/>
      <c r="F126" s="47"/>
      <c r="G126" s="48"/>
      <c r="H126" s="48"/>
    </row>
    <row r="127" spans="1:8">
      <c r="A127" s="44"/>
      <c r="B127" s="47"/>
      <c r="C127" s="47"/>
      <c r="D127" s="47"/>
      <c r="E127" s="47"/>
      <c r="F127" s="47"/>
      <c r="G127" s="48"/>
      <c r="H127" s="48"/>
    </row>
    <row r="128" spans="1:8">
      <c r="A128" s="44"/>
      <c r="B128" s="47"/>
      <c r="C128" s="47"/>
      <c r="D128" s="47"/>
      <c r="E128" s="47"/>
      <c r="F128" s="47"/>
      <c r="G128" s="48"/>
      <c r="H128" s="48"/>
    </row>
  </sheetData>
  <mergeCells count="42">
    <mergeCell ref="A8:B8"/>
    <mergeCell ref="C8:H8"/>
    <mergeCell ref="A1:H1"/>
    <mergeCell ref="A2:H2"/>
    <mergeCell ref="A3:B3"/>
    <mergeCell ref="C3:H3"/>
    <mergeCell ref="A4:B4"/>
    <mergeCell ref="C4:H4"/>
    <mergeCell ref="A5:B5"/>
    <mergeCell ref="C5:H5"/>
    <mergeCell ref="A6:B6"/>
    <mergeCell ref="C6:H6"/>
    <mergeCell ref="A7:H7"/>
    <mergeCell ref="B18:D18"/>
    <mergeCell ref="A9:B9"/>
    <mergeCell ref="C9:H9"/>
    <mergeCell ref="A10:H10"/>
    <mergeCell ref="A11:H11"/>
    <mergeCell ref="B12:D12"/>
    <mergeCell ref="A13:H13"/>
    <mergeCell ref="B14:F14"/>
    <mergeCell ref="G14:H14"/>
    <mergeCell ref="B15:D15"/>
    <mergeCell ref="B16:D16"/>
    <mergeCell ref="B17:D17"/>
    <mergeCell ref="A63:H63"/>
    <mergeCell ref="B19:F19"/>
    <mergeCell ref="G19:H19"/>
    <mergeCell ref="A20:H20"/>
    <mergeCell ref="A22:H22"/>
    <mergeCell ref="B23:H23"/>
    <mergeCell ref="A24:H24"/>
    <mergeCell ref="B25:D25"/>
    <mergeCell ref="A26:H26"/>
    <mergeCell ref="A43:H43"/>
    <mergeCell ref="B44:D44"/>
    <mergeCell ref="A45:H45"/>
    <mergeCell ref="B64:D64"/>
    <mergeCell ref="A65:H65"/>
    <mergeCell ref="A104:H104"/>
    <mergeCell ref="B105:D105"/>
    <mergeCell ref="A106:H106"/>
  </mergeCells>
  <hyperlinks>
    <hyperlink ref="I23" location="POPIS!A11" display="NA VRH^^"/>
    <hyperlink ref="I25" location="POPIS!A11" display="NA VRH^^"/>
    <hyperlink ref="I44" location="POPIS!A11" display="NA VRH^^"/>
    <hyperlink ref="I64" location="POPIS!A11" display="NA VRH^^"/>
    <hyperlink ref="A14:F14" location="NASLOV1" display="NASLOV1"/>
    <hyperlink ref="A15:D15" location="NASLOV1.1" display="1.1"/>
    <hyperlink ref="A16:D16" location="NASLOV1.2" display="1.2"/>
    <hyperlink ref="A17:D17" location="NASLOV1.3" display="1.3"/>
    <hyperlink ref="A18" location="NASLOV1.3" display="1.3"/>
    <hyperlink ref="B18:D18" location="NASLOV1.3" display="1.3"/>
    <hyperlink ref="I105" location="POPIS!A11" display="NA VRH^^"/>
  </hyperlinks>
  <pageMargins left="0.39370078740157483" right="0.39370078740157483" top="1.4376666666666666" bottom="0.39370078740157483" header="0.78740157480314965" footer="0"/>
  <pageSetup paperSize="9" scale="73" fitToHeight="0" orientation="landscape" r:id="rId1"/>
  <headerFooter>
    <oddHeader>&amp;C&amp;"ISOCPEUR,Krepko"&amp;G</oddHeader>
    <oddFooter>&amp;L&amp;"ISOCPEUR,Krepko"Popis materiala, del in inštalacij&amp;R&amp;"ISOCPEUR,Krepko"List &amp;P od &amp;N</oddFooter>
  </headerFooter>
  <rowBreaks count="4" manualBreakCount="4">
    <brk id="20" max="16383" man="1"/>
    <brk id="42" max="7" man="1"/>
    <brk id="62" max="7" man="1"/>
    <brk id="103" max="7"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4070F8938EEB43B28F256917CE1CF7" ma:contentTypeVersion="8" ma:contentTypeDescription="Ustvari nov dokument." ma:contentTypeScope="" ma:versionID="67747afbd9c58aab82b6734f93e26564">
  <xsd:schema xmlns:xsd="http://www.w3.org/2001/XMLSchema" xmlns:xs="http://www.w3.org/2001/XMLSchema" xmlns:p="http://schemas.microsoft.com/office/2006/metadata/properties" xmlns:ns2="23c9ca4f-162a-4121-aeb7-8c625d887b8f" targetNamespace="http://schemas.microsoft.com/office/2006/metadata/properties" ma:root="true" ma:fieldsID="b3ffa1b91e1cb54e278fbcd7818ecc7e" ns2:_="">
    <xsd:import namespace="23c9ca4f-162a-4121-aeb7-8c625d887b8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c9ca4f-162a-4121-aeb7-8c625d887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65B4BD-862E-4332-B0B1-61D0AC9EB1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c9ca4f-162a-4121-aeb7-8c625d887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3E3B76-D648-420A-8FF9-40907D96D117}">
  <ds:schemaRefs>
    <ds:schemaRef ds:uri="23c9ca4f-162a-4121-aeb7-8c625d887b8f"/>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2F86450-43BA-4E3C-AEDA-079E4F8F7A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6</vt:i4>
      </vt:variant>
    </vt:vector>
  </HeadingPairs>
  <TitlesOfParts>
    <vt:vector size="8" baseType="lpstr">
      <vt:lpstr>Stabilna gasilna naprava HE MO</vt:lpstr>
      <vt:lpstr>POPIS</vt:lpstr>
      <vt:lpstr>NASLOV1</vt:lpstr>
      <vt:lpstr>NASLOV1.1</vt:lpstr>
      <vt:lpstr>NASLOV1.2</vt:lpstr>
      <vt:lpstr>NASLOV1.3</vt:lpstr>
      <vt:lpstr>POPIS!Področje_tiskanja</vt:lpstr>
      <vt:lpstr>POPIS!Tiskanje_naslovov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Darinko Stich</dc:creator>
  <cp:lastModifiedBy>Mojca Pogačnik</cp:lastModifiedBy>
  <cp:lastPrinted>2019-04-11T21:12:46Z</cp:lastPrinted>
  <dcterms:created xsi:type="dcterms:W3CDTF">2014-09-24T10:27:21Z</dcterms:created>
  <dcterms:modified xsi:type="dcterms:W3CDTF">2021-06-08T07:00:32Z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0x010100B34070F8938EEB43B28F256917CE1CF7</vt:lpwstr>
  </property>
</Properties>
</file>